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lin\OneDrive - Western Washington University\webstuff\website\wallin\prod\envr407\"/>
    </mc:Choice>
  </mc:AlternateContent>
  <xr:revisionPtr revIDLastSave="0" documentId="8_{74D3BF75-AB01-4267-A86C-CD2E65438B8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mall tree worksheet" sheetId="5" r:id="rId1"/>
    <sheet name="Tree Biomass" sheetId="1" r:id="rId2"/>
    <sheet name="Detrital Pool" sheetId="3" r:id="rId3"/>
    <sheet name="Live +Dead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5" l="1"/>
  <c r="D3" i="5"/>
  <c r="C3" i="5"/>
  <c r="B3" i="5"/>
  <c r="J236" i="1"/>
  <c r="A292" i="3"/>
  <c r="A187" i="3"/>
  <c r="A96" i="3"/>
  <c r="A5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H90" i="3" l="1"/>
  <c r="I90" i="3" s="1"/>
  <c r="H88" i="3"/>
  <c r="I88" i="3" s="1"/>
  <c r="H86" i="3"/>
  <c r="I86" i="3" s="1"/>
  <c r="H84" i="3"/>
  <c r="I84" i="3" s="1"/>
  <c r="H82" i="3"/>
  <c r="I82" i="3" s="1"/>
  <c r="H89" i="3"/>
  <c r="I89" i="3" s="1"/>
  <c r="H87" i="3"/>
  <c r="I87" i="3" s="1"/>
  <c r="H85" i="3"/>
  <c r="I85" i="3" s="1"/>
  <c r="H83" i="3"/>
  <c r="I83" i="3" s="1"/>
  <c r="H81" i="3"/>
  <c r="I81" i="3" s="1"/>
  <c r="B25" i="1"/>
  <c r="C25" i="1"/>
  <c r="D25" i="1"/>
  <c r="B26" i="1"/>
  <c r="C26" i="1"/>
  <c r="D26" i="1"/>
  <c r="B27" i="1"/>
  <c r="C27" i="1"/>
  <c r="D27" i="1"/>
  <c r="B28" i="1"/>
  <c r="C28" i="1"/>
  <c r="D28" i="1"/>
  <c r="H25" i="1" l="1"/>
  <c r="H26" i="1"/>
  <c r="H27" i="1"/>
  <c r="H28" i="1"/>
  <c r="H29" i="1"/>
  <c r="H30" i="1"/>
  <c r="H31" i="1"/>
  <c r="H32" i="1"/>
  <c r="H33" i="1"/>
  <c r="H34" i="1"/>
  <c r="H35" i="1"/>
  <c r="F11" i="4" l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431" i="3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H431" i="3"/>
  <c r="H432" i="3" s="1"/>
  <c r="H433" i="3" s="1"/>
  <c r="H434" i="3" s="1"/>
  <c r="H435" i="3" s="1"/>
  <c r="H436" i="3" s="1"/>
  <c r="H437" i="3" s="1"/>
  <c r="H438" i="3" s="1"/>
  <c r="H439" i="3" s="1"/>
  <c r="H440" i="3" s="1"/>
  <c r="H441" i="3" s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H313" i="3" s="1"/>
  <c r="I313" i="3" s="1"/>
  <c r="J313" i="3" s="1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H331" i="3" s="1"/>
  <c r="I331" i="3" s="1"/>
  <c r="J331" i="3" s="1"/>
  <c r="F332" i="3"/>
  <c r="G332" i="3"/>
  <c r="F333" i="3"/>
  <c r="G333" i="3"/>
  <c r="F334" i="3"/>
  <c r="G334" i="3"/>
  <c r="F335" i="3"/>
  <c r="G335" i="3"/>
  <c r="H335" i="3" s="1"/>
  <c r="I335" i="3" s="1"/>
  <c r="F336" i="3"/>
  <c r="G336" i="3"/>
  <c r="F337" i="3"/>
  <c r="G337" i="3"/>
  <c r="H337" i="3" s="1"/>
  <c r="I337" i="3" s="1"/>
  <c r="F338" i="3"/>
  <c r="G338" i="3"/>
  <c r="F339" i="3"/>
  <c r="G339" i="3"/>
  <c r="H339" i="3" s="1"/>
  <c r="I339" i="3" s="1"/>
  <c r="F340" i="3"/>
  <c r="G340" i="3"/>
  <c r="F341" i="3"/>
  <c r="G341" i="3"/>
  <c r="H341" i="3" s="1"/>
  <c r="I341" i="3" s="1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H351" i="3" s="1"/>
  <c r="I351" i="3" s="1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H362" i="3" s="1"/>
  <c r="I362" i="3" s="1"/>
  <c r="F363" i="3"/>
  <c r="G363" i="3"/>
  <c r="F364" i="3"/>
  <c r="G364" i="3"/>
  <c r="F365" i="3"/>
  <c r="G365" i="3"/>
  <c r="F366" i="3"/>
  <c r="G366" i="3"/>
  <c r="H366" i="3" s="1"/>
  <c r="I366" i="3" s="1"/>
  <c r="F367" i="3"/>
  <c r="G367" i="3"/>
  <c r="F368" i="3"/>
  <c r="G368" i="3"/>
  <c r="F369" i="3"/>
  <c r="G369" i="3"/>
  <c r="F370" i="3"/>
  <c r="G370" i="3"/>
  <c r="H370" i="3" s="1"/>
  <c r="I370" i="3" s="1"/>
  <c r="F371" i="3"/>
  <c r="G371" i="3"/>
  <c r="F372" i="3"/>
  <c r="G372" i="3"/>
  <c r="H372" i="3" s="1"/>
  <c r="I372" i="3" s="1"/>
  <c r="F373" i="3"/>
  <c r="G373" i="3"/>
  <c r="F374" i="3"/>
  <c r="G374" i="3"/>
  <c r="F375" i="3"/>
  <c r="G375" i="3"/>
  <c r="G296" i="3"/>
  <c r="F296" i="3"/>
  <c r="A166" i="1"/>
  <c r="D166" i="1" s="1"/>
  <c r="A167" i="1"/>
  <c r="D167" i="1" s="1"/>
  <c r="A168" i="1"/>
  <c r="A169" i="1"/>
  <c r="A170" i="1"/>
  <c r="B170" i="1" s="1"/>
  <c r="A171" i="1"/>
  <c r="C171" i="1" s="1"/>
  <c r="A172" i="1"/>
  <c r="D172" i="1" s="1"/>
  <c r="A173" i="1"/>
  <c r="A174" i="1"/>
  <c r="B174" i="1" s="1"/>
  <c r="A175" i="1"/>
  <c r="B175" i="1" s="1"/>
  <c r="A176" i="1"/>
  <c r="A177" i="1"/>
  <c r="A178" i="1"/>
  <c r="D178" i="1" s="1"/>
  <c r="A179" i="1"/>
  <c r="D179" i="1" s="1"/>
  <c r="A180" i="1"/>
  <c r="D180" i="1" s="1"/>
  <c r="A181" i="1"/>
  <c r="A182" i="1"/>
  <c r="D182" i="1" s="1"/>
  <c r="A183" i="1"/>
  <c r="C183" i="1" s="1"/>
  <c r="A184" i="1"/>
  <c r="D184" i="1" s="1"/>
  <c r="A185" i="1"/>
  <c r="B185" i="1" s="1"/>
  <c r="A186" i="1"/>
  <c r="D186" i="1" s="1"/>
  <c r="A187" i="1"/>
  <c r="C187" i="1" s="1"/>
  <c r="A188" i="1"/>
  <c r="B188" i="1" s="1"/>
  <c r="A189" i="1"/>
  <c r="C189" i="1" s="1"/>
  <c r="A190" i="1"/>
  <c r="C190" i="1" s="1"/>
  <c r="A191" i="1"/>
  <c r="C191" i="1" s="1"/>
  <c r="A192" i="1"/>
  <c r="B192" i="1" s="1"/>
  <c r="A193" i="1"/>
  <c r="A194" i="1"/>
  <c r="B194" i="1" s="1"/>
  <c r="A195" i="1"/>
  <c r="D195" i="1" s="1"/>
  <c r="A196" i="1"/>
  <c r="C196" i="1" s="1"/>
  <c r="A197" i="1"/>
  <c r="A198" i="1"/>
  <c r="B198" i="1" s="1"/>
  <c r="A199" i="1"/>
  <c r="B199" i="1" s="1"/>
  <c r="A200" i="1"/>
  <c r="D200" i="1" s="1"/>
  <c r="A201" i="1"/>
  <c r="A202" i="1"/>
  <c r="D202" i="1" s="1"/>
  <c r="A203" i="1"/>
  <c r="C203" i="1" s="1"/>
  <c r="A204" i="1"/>
  <c r="B204" i="1" s="1"/>
  <c r="A205" i="1"/>
  <c r="A206" i="1"/>
  <c r="D206" i="1" s="1"/>
  <c r="A207" i="1"/>
  <c r="B207" i="1" s="1"/>
  <c r="A208" i="1"/>
  <c r="A209" i="1"/>
  <c r="C209" i="1" s="1"/>
  <c r="A210" i="1"/>
  <c r="C210" i="1" s="1"/>
  <c r="A211" i="1"/>
  <c r="C211" i="1" s="1"/>
  <c r="A212" i="1"/>
  <c r="C212" i="1" s="1"/>
  <c r="A213" i="1"/>
  <c r="A214" i="1"/>
  <c r="D214" i="1" s="1"/>
  <c r="A215" i="1"/>
  <c r="B215" i="1" s="1"/>
  <c r="A216" i="1"/>
  <c r="B216" i="1" s="1"/>
  <c r="A217" i="1"/>
  <c r="D217" i="1" s="1"/>
  <c r="A218" i="1"/>
  <c r="B218" i="1" s="1"/>
  <c r="A219" i="1"/>
  <c r="C219" i="1" s="1"/>
  <c r="A220" i="1"/>
  <c r="B220" i="1" s="1"/>
  <c r="A221" i="1"/>
  <c r="A222" i="1"/>
  <c r="D222" i="1" s="1"/>
  <c r="A223" i="1"/>
  <c r="A224" i="1"/>
  <c r="A225" i="1"/>
  <c r="A226" i="1"/>
  <c r="C226" i="1" s="1"/>
  <c r="A227" i="1"/>
  <c r="C227" i="1" s="1"/>
  <c r="A228" i="1"/>
  <c r="B228" i="1" s="1"/>
  <c r="A229" i="1"/>
  <c r="B229" i="1" s="1"/>
  <c r="A230" i="1"/>
  <c r="D230" i="1" s="1"/>
  <c r="A231" i="1"/>
  <c r="D231" i="1" s="1"/>
  <c r="A232" i="1"/>
  <c r="C232" i="1" s="1"/>
  <c r="A233" i="1"/>
  <c r="A234" i="1"/>
  <c r="B234" i="1" s="1"/>
  <c r="A235" i="1"/>
  <c r="D235" i="1" s="1"/>
  <c r="A236" i="1"/>
  <c r="B236" i="1" s="1"/>
  <c r="A237" i="1"/>
  <c r="A238" i="1"/>
  <c r="A239" i="1"/>
  <c r="C239" i="1" s="1"/>
  <c r="A240" i="1"/>
  <c r="B240" i="1" s="1"/>
  <c r="A241" i="1"/>
  <c r="A242" i="1"/>
  <c r="A243" i="1"/>
  <c r="D243" i="1" s="1"/>
  <c r="A244" i="1"/>
  <c r="C244" i="1" s="1"/>
  <c r="A245" i="1"/>
  <c r="A246" i="1"/>
  <c r="A247" i="1"/>
  <c r="A248" i="1"/>
  <c r="C248" i="1" s="1"/>
  <c r="A249" i="1"/>
  <c r="A250" i="1"/>
  <c r="A251" i="1"/>
  <c r="B251" i="1" s="1"/>
  <c r="A252" i="1"/>
  <c r="B252" i="1" s="1"/>
  <c r="A253" i="1"/>
  <c r="B253" i="1" s="1"/>
  <c r="A254" i="1"/>
  <c r="A255" i="1"/>
  <c r="A256" i="1"/>
  <c r="A257" i="1"/>
  <c r="C257" i="1" s="1"/>
  <c r="A258" i="1"/>
  <c r="A259" i="1"/>
  <c r="B259" i="1" s="1"/>
  <c r="A260" i="1"/>
  <c r="B260" i="1" s="1"/>
  <c r="A261" i="1"/>
  <c r="A262" i="1"/>
  <c r="A263" i="1"/>
  <c r="C263" i="1" s="1"/>
  <c r="A264" i="1"/>
  <c r="B264" i="1" s="1"/>
  <c r="A265" i="1"/>
  <c r="B265" i="1" s="1"/>
  <c r="A266" i="1"/>
  <c r="A267" i="1"/>
  <c r="B267" i="1" s="1"/>
  <c r="A268" i="1"/>
  <c r="B268" i="1" s="1"/>
  <c r="A269" i="1"/>
  <c r="B269" i="1" s="1"/>
  <c r="A270" i="1"/>
  <c r="A271" i="1"/>
  <c r="A272" i="1"/>
  <c r="A273" i="1"/>
  <c r="A274" i="1"/>
  <c r="A275" i="1"/>
  <c r="B275" i="1" s="1"/>
  <c r="A276" i="1"/>
  <c r="D276" i="1" s="1"/>
  <c r="A165" i="1"/>
  <c r="C165" i="1" s="1"/>
  <c r="B156" i="1"/>
  <c r="B157" i="1"/>
  <c r="B158" i="1"/>
  <c r="E158" i="1" s="1"/>
  <c r="B155" i="1"/>
  <c r="F228" i="3"/>
  <c r="G228" i="3"/>
  <c r="F229" i="3"/>
  <c r="G229" i="3"/>
  <c r="F230" i="3"/>
  <c r="G230" i="3"/>
  <c r="H230" i="3" s="1"/>
  <c r="I230" i="3"/>
  <c r="F231" i="3"/>
  <c r="G231" i="3"/>
  <c r="F232" i="3"/>
  <c r="G232" i="3"/>
  <c r="H232" i="3" s="1"/>
  <c r="I232" i="3" s="1"/>
  <c r="F233" i="3"/>
  <c r="G233" i="3"/>
  <c r="F234" i="3"/>
  <c r="G234" i="3"/>
  <c r="F235" i="3"/>
  <c r="G235" i="3"/>
  <c r="F236" i="3"/>
  <c r="G236" i="3"/>
  <c r="H236" i="3" s="1"/>
  <c r="I236" i="3" s="1"/>
  <c r="F237" i="3"/>
  <c r="G237" i="3"/>
  <c r="F238" i="3"/>
  <c r="G238" i="3"/>
  <c r="F239" i="3"/>
  <c r="G239" i="3"/>
  <c r="F240" i="3"/>
  <c r="G240" i="3"/>
  <c r="H240" i="3" s="1"/>
  <c r="I240" i="3" s="1"/>
  <c r="F241" i="3"/>
  <c r="G241" i="3"/>
  <c r="F242" i="3"/>
  <c r="G242" i="3"/>
  <c r="F243" i="3"/>
  <c r="G243" i="3"/>
  <c r="F244" i="3"/>
  <c r="G244" i="3"/>
  <c r="H244" i="3" s="1"/>
  <c r="I244" i="3" s="1"/>
  <c r="F245" i="3"/>
  <c r="G245" i="3"/>
  <c r="F246" i="3"/>
  <c r="G246" i="3"/>
  <c r="F247" i="3"/>
  <c r="G247" i="3"/>
  <c r="F248" i="3"/>
  <c r="G248" i="3"/>
  <c r="H248" i="3" s="1"/>
  <c r="I248" i="3" s="1"/>
  <c r="F249" i="3"/>
  <c r="G249" i="3"/>
  <c r="F250" i="3"/>
  <c r="G250" i="3"/>
  <c r="F251" i="3"/>
  <c r="G251" i="3"/>
  <c r="F252" i="3"/>
  <c r="G252" i="3"/>
  <c r="H252" i="3" s="1"/>
  <c r="I252" i="3" s="1"/>
  <c r="F253" i="3"/>
  <c r="G253" i="3"/>
  <c r="F254" i="3"/>
  <c r="G254" i="3"/>
  <c r="F255" i="3"/>
  <c r="G255" i="3"/>
  <c r="F256" i="3"/>
  <c r="G256" i="3"/>
  <c r="H256" i="3" s="1"/>
  <c r="I256" i="3" s="1"/>
  <c r="F257" i="3"/>
  <c r="G257" i="3"/>
  <c r="F258" i="3"/>
  <c r="G258" i="3"/>
  <c r="F259" i="3"/>
  <c r="G259" i="3"/>
  <c r="H259" i="3"/>
  <c r="I259" i="3" s="1"/>
  <c r="F260" i="3"/>
  <c r="G260" i="3"/>
  <c r="F261" i="3"/>
  <c r="G261" i="3"/>
  <c r="F262" i="3"/>
  <c r="G262" i="3"/>
  <c r="F263" i="3"/>
  <c r="G263" i="3"/>
  <c r="H263" i="3" s="1"/>
  <c r="I263" i="3" s="1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H121" i="3" s="1"/>
  <c r="I121" i="3" s="1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H142" i="3" s="1"/>
  <c r="I142" i="3" s="1"/>
  <c r="F143" i="3"/>
  <c r="G143" i="3"/>
  <c r="F144" i="3"/>
  <c r="G144" i="3"/>
  <c r="H144" i="3" s="1"/>
  <c r="I144" i="3" s="1"/>
  <c r="G101" i="3"/>
  <c r="F101" i="3"/>
  <c r="R359" i="3"/>
  <c r="V359" i="3" s="1"/>
  <c r="T359" i="3"/>
  <c r="R360" i="3"/>
  <c r="T360" i="3"/>
  <c r="R361" i="3"/>
  <c r="V361" i="3" s="1"/>
  <c r="S361" i="3"/>
  <c r="W361" i="3" s="1"/>
  <c r="T361" i="3"/>
  <c r="R362" i="3"/>
  <c r="T362" i="3"/>
  <c r="R363" i="3"/>
  <c r="V363" i="3" s="1"/>
  <c r="T363" i="3"/>
  <c r="R364" i="3"/>
  <c r="S364" i="3" s="1"/>
  <c r="W364" i="3" s="1"/>
  <c r="T364" i="3"/>
  <c r="R365" i="3"/>
  <c r="S365" i="3" s="1"/>
  <c r="W365" i="3" s="1"/>
  <c r="T365" i="3"/>
  <c r="R366" i="3"/>
  <c r="S366" i="3" s="1"/>
  <c r="W366" i="3" s="1"/>
  <c r="T366" i="3"/>
  <c r="R367" i="3"/>
  <c r="S367" i="3" s="1"/>
  <c r="W367" i="3" s="1"/>
  <c r="T367" i="3"/>
  <c r="R368" i="3"/>
  <c r="V368" i="3" s="1"/>
  <c r="T368" i="3"/>
  <c r="R369" i="3"/>
  <c r="T369" i="3"/>
  <c r="R370" i="3"/>
  <c r="T370" i="3"/>
  <c r="R371" i="3"/>
  <c r="T371" i="3"/>
  <c r="R372" i="3"/>
  <c r="S372" i="3" s="1"/>
  <c r="W372" i="3" s="1"/>
  <c r="T372" i="3"/>
  <c r="R373" i="3"/>
  <c r="T373" i="3"/>
  <c r="R374" i="3"/>
  <c r="S374" i="3" s="1"/>
  <c r="W374" i="3" s="1"/>
  <c r="T374" i="3"/>
  <c r="R375" i="3"/>
  <c r="S375" i="3" s="1"/>
  <c r="W375" i="3" s="1"/>
  <c r="T375" i="3"/>
  <c r="R48" i="3"/>
  <c r="V48" i="3" s="1"/>
  <c r="T48" i="3"/>
  <c r="R49" i="3"/>
  <c r="S49" i="3" s="1"/>
  <c r="W49" i="3" s="1"/>
  <c r="T49" i="3"/>
  <c r="R50" i="3"/>
  <c r="S50" i="3" s="1"/>
  <c r="W50" i="3" s="1"/>
  <c r="T50" i="3"/>
  <c r="R51" i="3"/>
  <c r="S51" i="3" s="1"/>
  <c r="W51" i="3" s="1"/>
  <c r="T51" i="3"/>
  <c r="R52" i="3"/>
  <c r="V52" i="3" s="1"/>
  <c r="T52" i="3"/>
  <c r="R53" i="3"/>
  <c r="S53" i="3" s="1"/>
  <c r="W53" i="3" s="1"/>
  <c r="T53" i="3"/>
  <c r="R54" i="3"/>
  <c r="T54" i="3"/>
  <c r="R55" i="3"/>
  <c r="T55" i="3"/>
  <c r="R56" i="3"/>
  <c r="T56" i="3"/>
  <c r="R57" i="3"/>
  <c r="S57" i="3" s="1"/>
  <c r="W57" i="3" s="1"/>
  <c r="T57" i="3"/>
  <c r="R58" i="3"/>
  <c r="T58" i="3"/>
  <c r="R59" i="3"/>
  <c r="S59" i="3"/>
  <c r="W59" i="3" s="1"/>
  <c r="T59" i="3"/>
  <c r="V59" i="3"/>
  <c r="R60" i="3"/>
  <c r="T60" i="3"/>
  <c r="R61" i="3"/>
  <c r="S61" i="3" s="1"/>
  <c r="W61" i="3" s="1"/>
  <c r="T61" i="3"/>
  <c r="R62" i="3"/>
  <c r="T62" i="3"/>
  <c r="R63" i="3"/>
  <c r="T63" i="3"/>
  <c r="R64" i="3"/>
  <c r="T64" i="3"/>
  <c r="R65" i="3"/>
  <c r="S65" i="3" s="1"/>
  <c r="W65" i="3" s="1"/>
  <c r="T65" i="3"/>
  <c r="R66" i="3"/>
  <c r="S66" i="3"/>
  <c r="W66" i="3" s="1"/>
  <c r="T66" i="3"/>
  <c r="V66" i="3"/>
  <c r="R67" i="3"/>
  <c r="S67" i="3" s="1"/>
  <c r="W67" i="3" s="1"/>
  <c r="T67" i="3"/>
  <c r="V67" i="3"/>
  <c r="R68" i="3"/>
  <c r="V68" i="3" s="1"/>
  <c r="T68" i="3"/>
  <c r="R69" i="3"/>
  <c r="S69" i="3" s="1"/>
  <c r="W69" i="3" s="1"/>
  <c r="T69" i="3"/>
  <c r="R70" i="3"/>
  <c r="T70" i="3"/>
  <c r="R71" i="3"/>
  <c r="T71" i="3"/>
  <c r="R72" i="3"/>
  <c r="T72" i="3"/>
  <c r="R73" i="3"/>
  <c r="S73" i="3" s="1"/>
  <c r="W73" i="3" s="1"/>
  <c r="T73" i="3"/>
  <c r="R74" i="3"/>
  <c r="T74" i="3"/>
  <c r="R75" i="3"/>
  <c r="V75" i="3" s="1"/>
  <c r="S75" i="3"/>
  <c r="W75" i="3" s="1"/>
  <c r="T75" i="3"/>
  <c r="R76" i="3"/>
  <c r="T76" i="3"/>
  <c r="R77" i="3"/>
  <c r="S77" i="3" s="1"/>
  <c r="W77" i="3" s="1"/>
  <c r="T77" i="3"/>
  <c r="R78" i="3"/>
  <c r="V78" i="3" s="1"/>
  <c r="S78" i="3"/>
  <c r="W78" i="3" s="1"/>
  <c r="T78" i="3"/>
  <c r="R79" i="3"/>
  <c r="T79" i="3"/>
  <c r="R80" i="3"/>
  <c r="T80" i="3"/>
  <c r="R84" i="3"/>
  <c r="S84" i="3" s="1"/>
  <c r="W84" i="3" s="1"/>
  <c r="T84" i="3"/>
  <c r="R85" i="3"/>
  <c r="V85" i="3" s="1"/>
  <c r="S85" i="3"/>
  <c r="W85" i="3" s="1"/>
  <c r="T85" i="3"/>
  <c r="R86" i="3"/>
  <c r="S86" i="3" s="1"/>
  <c r="W86" i="3" s="1"/>
  <c r="T86" i="3"/>
  <c r="R87" i="3"/>
  <c r="T87" i="3"/>
  <c r="R88" i="3"/>
  <c r="T88" i="3"/>
  <c r="R89" i="3"/>
  <c r="S89" i="3" s="1"/>
  <c r="W89" i="3" s="1"/>
  <c r="T89" i="3"/>
  <c r="R90" i="3"/>
  <c r="T90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H152" i="3" s="1"/>
  <c r="I152" i="3" s="1"/>
  <c r="F153" i="3"/>
  <c r="G153" i="3"/>
  <c r="F154" i="3"/>
  <c r="G154" i="3"/>
  <c r="H154" i="3" s="1"/>
  <c r="I154" i="3" s="1"/>
  <c r="F155" i="3"/>
  <c r="H155" i="3" s="1"/>
  <c r="I155" i="3" s="1"/>
  <c r="G155" i="3"/>
  <c r="F156" i="3"/>
  <c r="G156" i="3"/>
  <c r="F157" i="3"/>
  <c r="H157" i="3" s="1"/>
  <c r="I157" i="3" s="1"/>
  <c r="G157" i="3"/>
  <c r="F158" i="3"/>
  <c r="G158" i="3"/>
  <c r="F159" i="3"/>
  <c r="H159" i="3" s="1"/>
  <c r="I159" i="3" s="1"/>
  <c r="G159" i="3"/>
  <c r="F160" i="3"/>
  <c r="G160" i="3"/>
  <c r="F161" i="3"/>
  <c r="H161" i="3" s="1"/>
  <c r="I161" i="3" s="1"/>
  <c r="G161" i="3"/>
  <c r="F162" i="3"/>
  <c r="G162" i="3"/>
  <c r="H162" i="3" s="1"/>
  <c r="F163" i="3"/>
  <c r="H163" i="3" s="1"/>
  <c r="I163" i="3" s="1"/>
  <c r="G163" i="3"/>
  <c r="F164" i="3"/>
  <c r="G164" i="3"/>
  <c r="H164" i="3" s="1"/>
  <c r="I164" i="3" s="1"/>
  <c r="F165" i="3"/>
  <c r="G165" i="3"/>
  <c r="F166" i="3"/>
  <c r="G166" i="3"/>
  <c r="F167" i="3"/>
  <c r="G167" i="3"/>
  <c r="F168" i="3"/>
  <c r="G168" i="3"/>
  <c r="H168" i="3" s="1"/>
  <c r="I168" i="3" s="1"/>
  <c r="F169" i="3"/>
  <c r="H169" i="3" s="1"/>
  <c r="I169" i="3" s="1"/>
  <c r="G169" i="3"/>
  <c r="F170" i="3"/>
  <c r="G170" i="3"/>
  <c r="H170" i="3" s="1"/>
  <c r="I170" i="3" s="1"/>
  <c r="F171" i="3"/>
  <c r="H171" i="3" s="1"/>
  <c r="I171" i="3" s="1"/>
  <c r="G171" i="3"/>
  <c r="F172" i="3"/>
  <c r="G172" i="3"/>
  <c r="F173" i="3"/>
  <c r="H173" i="3" s="1"/>
  <c r="I173" i="3" s="1"/>
  <c r="G173" i="3"/>
  <c r="F174" i="3"/>
  <c r="G174" i="3"/>
  <c r="H174" i="3" s="1"/>
  <c r="I174" i="3" s="1"/>
  <c r="F175" i="3"/>
  <c r="H175" i="3" s="1"/>
  <c r="I175" i="3" s="1"/>
  <c r="G175" i="3"/>
  <c r="F176" i="3"/>
  <c r="G176" i="3"/>
  <c r="H176" i="3" s="1"/>
  <c r="I176" i="3" s="1"/>
  <c r="F177" i="3"/>
  <c r="G177" i="3"/>
  <c r="F178" i="3"/>
  <c r="G178" i="3"/>
  <c r="H178" i="3" s="1"/>
  <c r="I178" i="3" s="1"/>
  <c r="F179" i="3"/>
  <c r="H179" i="3" s="1"/>
  <c r="I179" i="3" s="1"/>
  <c r="G179" i="3"/>
  <c r="F180" i="3"/>
  <c r="G180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H49" i="3" s="1"/>
  <c r="I49" i="3" s="1"/>
  <c r="F50" i="3"/>
  <c r="G50" i="3"/>
  <c r="F51" i="3"/>
  <c r="G51" i="3"/>
  <c r="F52" i="3"/>
  <c r="G52" i="3"/>
  <c r="F53" i="3"/>
  <c r="G53" i="3"/>
  <c r="H53" i="3" s="1"/>
  <c r="I53" i="3" s="1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H61" i="3" s="1"/>
  <c r="I61" i="3" s="1"/>
  <c r="F62" i="3"/>
  <c r="G62" i="3"/>
  <c r="F63" i="3"/>
  <c r="G63" i="3"/>
  <c r="H63" i="3" s="1"/>
  <c r="I63" i="3" s="1"/>
  <c r="F64" i="3"/>
  <c r="G64" i="3"/>
  <c r="F65" i="3"/>
  <c r="G65" i="3"/>
  <c r="H65" i="3" s="1"/>
  <c r="I65" i="3" s="1"/>
  <c r="F66" i="3"/>
  <c r="H66" i="3" s="1"/>
  <c r="I66" i="3" s="1"/>
  <c r="G66" i="3"/>
  <c r="F67" i="3"/>
  <c r="G67" i="3"/>
  <c r="H67" i="3" s="1"/>
  <c r="I67" i="3" s="1"/>
  <c r="F68" i="3"/>
  <c r="G68" i="3"/>
  <c r="F69" i="3"/>
  <c r="G69" i="3"/>
  <c r="H69" i="3" s="1"/>
  <c r="I69" i="3" s="1"/>
  <c r="F70" i="3"/>
  <c r="G70" i="3"/>
  <c r="F71" i="3"/>
  <c r="G71" i="3"/>
  <c r="H71" i="3" s="1"/>
  <c r="I71" i="3" s="1"/>
  <c r="F72" i="3"/>
  <c r="G72" i="3"/>
  <c r="F73" i="3"/>
  <c r="G73" i="3"/>
  <c r="H73" i="3" s="1"/>
  <c r="I73" i="3" s="1"/>
  <c r="F74" i="3"/>
  <c r="G74" i="3"/>
  <c r="F75" i="3"/>
  <c r="G75" i="3"/>
  <c r="F76" i="3"/>
  <c r="G76" i="3"/>
  <c r="F77" i="3"/>
  <c r="G77" i="3"/>
  <c r="F78" i="3"/>
  <c r="H78" i="3" s="1"/>
  <c r="I78" i="3" s="1"/>
  <c r="G78" i="3"/>
  <c r="F79" i="3"/>
  <c r="G79" i="3"/>
  <c r="F80" i="3"/>
  <c r="G80" i="3"/>
  <c r="B111" i="1"/>
  <c r="C111" i="1"/>
  <c r="D111" i="1"/>
  <c r="B112" i="1"/>
  <c r="J112" i="1" s="1"/>
  <c r="K112" i="1" s="1"/>
  <c r="L112" i="1" s="1"/>
  <c r="M112" i="1" s="1"/>
  <c r="N112" i="1" s="1"/>
  <c r="C112" i="1"/>
  <c r="D112" i="1"/>
  <c r="B113" i="1"/>
  <c r="C113" i="1"/>
  <c r="D113" i="1"/>
  <c r="B114" i="1"/>
  <c r="C114" i="1"/>
  <c r="J114" i="1"/>
  <c r="K114" i="1" s="1"/>
  <c r="L114" i="1" s="1"/>
  <c r="M114" i="1" s="1"/>
  <c r="N114" i="1" s="1"/>
  <c r="D114" i="1"/>
  <c r="B115" i="1"/>
  <c r="C115" i="1"/>
  <c r="D115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J121" i="1" s="1"/>
  <c r="K121" i="1" s="1"/>
  <c r="L121" i="1" s="1"/>
  <c r="M121" i="1" s="1"/>
  <c r="N121" i="1" s="1"/>
  <c r="C121" i="1"/>
  <c r="D121" i="1"/>
  <c r="B122" i="1"/>
  <c r="C122" i="1"/>
  <c r="D122" i="1"/>
  <c r="B123" i="1"/>
  <c r="J123" i="1" s="1"/>
  <c r="K123" i="1" s="1"/>
  <c r="L123" i="1" s="1"/>
  <c r="M123" i="1" s="1"/>
  <c r="N123" i="1" s="1"/>
  <c r="C123" i="1"/>
  <c r="D123" i="1"/>
  <c r="B124" i="1"/>
  <c r="J124" i="1" s="1"/>
  <c r="K124" i="1" s="1"/>
  <c r="L124" i="1" s="1"/>
  <c r="M124" i="1" s="1"/>
  <c r="N124" i="1" s="1"/>
  <c r="C124" i="1"/>
  <c r="D124" i="1"/>
  <c r="B125" i="1"/>
  <c r="C125" i="1"/>
  <c r="D125" i="1"/>
  <c r="B126" i="1"/>
  <c r="C126" i="1"/>
  <c r="D126" i="1"/>
  <c r="B127" i="1"/>
  <c r="C127" i="1"/>
  <c r="D127" i="1"/>
  <c r="B128" i="1"/>
  <c r="J128" i="1" s="1"/>
  <c r="K128" i="1" s="1"/>
  <c r="L128" i="1" s="1"/>
  <c r="M128" i="1" s="1"/>
  <c r="N128" i="1" s="1"/>
  <c r="C128" i="1"/>
  <c r="D128" i="1"/>
  <c r="B129" i="1"/>
  <c r="C129" i="1"/>
  <c r="D129" i="1"/>
  <c r="B130" i="1"/>
  <c r="C130" i="1"/>
  <c r="D130" i="1"/>
  <c r="B131" i="1"/>
  <c r="J131" i="1" s="1"/>
  <c r="K131" i="1" s="1"/>
  <c r="L131" i="1" s="1"/>
  <c r="M131" i="1" s="1"/>
  <c r="N131" i="1" s="1"/>
  <c r="C131" i="1"/>
  <c r="D131" i="1"/>
  <c r="B132" i="1"/>
  <c r="C132" i="1"/>
  <c r="D132" i="1"/>
  <c r="B133" i="1"/>
  <c r="J133" i="1" s="1"/>
  <c r="K133" i="1" s="1"/>
  <c r="L133" i="1" s="1"/>
  <c r="M133" i="1" s="1"/>
  <c r="N133" i="1" s="1"/>
  <c r="C133" i="1"/>
  <c r="D133" i="1"/>
  <c r="B134" i="1"/>
  <c r="J134" i="1" s="1"/>
  <c r="K134" i="1" s="1"/>
  <c r="L134" i="1" s="1"/>
  <c r="M134" i="1" s="1"/>
  <c r="N134" i="1" s="1"/>
  <c r="C134" i="1"/>
  <c r="D134" i="1"/>
  <c r="D74" i="1"/>
  <c r="C74" i="1"/>
  <c r="B74" i="1"/>
  <c r="D73" i="1"/>
  <c r="C73" i="1"/>
  <c r="B73" i="1"/>
  <c r="D72" i="1"/>
  <c r="C72" i="1"/>
  <c r="B72" i="1"/>
  <c r="D71" i="1"/>
  <c r="C71" i="1"/>
  <c r="B71" i="1"/>
  <c r="D70" i="1"/>
  <c r="C70" i="1"/>
  <c r="B70" i="1"/>
  <c r="D69" i="1"/>
  <c r="C69" i="1"/>
  <c r="B69" i="1"/>
  <c r="D68" i="1"/>
  <c r="C68" i="1"/>
  <c r="B68" i="1"/>
  <c r="D67" i="1"/>
  <c r="C67" i="1"/>
  <c r="B67" i="1"/>
  <c r="D66" i="1"/>
  <c r="C66" i="1"/>
  <c r="B66" i="1"/>
  <c r="D65" i="1"/>
  <c r="C65" i="1"/>
  <c r="B65" i="1"/>
  <c r="D64" i="1"/>
  <c r="C64" i="1"/>
  <c r="B64" i="1"/>
  <c r="D63" i="1"/>
  <c r="C63" i="1"/>
  <c r="B63" i="1"/>
  <c r="D62" i="1"/>
  <c r="C62" i="1"/>
  <c r="B62" i="1"/>
  <c r="D61" i="1"/>
  <c r="C61" i="1"/>
  <c r="B61" i="1"/>
  <c r="D60" i="1"/>
  <c r="C60" i="1"/>
  <c r="B60" i="1"/>
  <c r="D59" i="1"/>
  <c r="C59" i="1"/>
  <c r="B59" i="1"/>
  <c r="D58" i="1"/>
  <c r="C58" i="1"/>
  <c r="B58" i="1"/>
  <c r="D57" i="1"/>
  <c r="C57" i="1"/>
  <c r="B57" i="1"/>
  <c r="D56" i="1"/>
  <c r="C56" i="1"/>
  <c r="B56" i="1"/>
  <c r="D55" i="1"/>
  <c r="C55" i="1"/>
  <c r="B55" i="1"/>
  <c r="D54" i="1"/>
  <c r="C54" i="1"/>
  <c r="B54" i="1"/>
  <c r="D53" i="1"/>
  <c r="C53" i="1"/>
  <c r="B53" i="1"/>
  <c r="D52" i="1"/>
  <c r="C52" i="1"/>
  <c r="B52" i="1"/>
  <c r="D51" i="1"/>
  <c r="C51" i="1"/>
  <c r="B51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E26" i="1"/>
  <c r="J26" i="1" s="1"/>
  <c r="K26" i="1" s="1"/>
  <c r="L26" i="1" s="1"/>
  <c r="M26" i="1" s="1"/>
  <c r="N26" i="1" s="1"/>
  <c r="F8" i="5"/>
  <c r="G17" i="1" s="1"/>
  <c r="F7" i="5"/>
  <c r="G16" i="1" s="1"/>
  <c r="G157" i="1" s="1"/>
  <c r="F6" i="5"/>
  <c r="G15" i="1" s="1"/>
  <c r="G156" i="1" s="1"/>
  <c r="F5" i="5"/>
  <c r="G14" i="1" s="1"/>
  <c r="G155" i="1" s="1"/>
  <c r="F218" i="3"/>
  <c r="G218" i="3"/>
  <c r="H218" i="3" s="1"/>
  <c r="I218" i="3" s="1"/>
  <c r="F219" i="3"/>
  <c r="H219" i="3" s="1"/>
  <c r="I219" i="3" s="1"/>
  <c r="G219" i="3"/>
  <c r="F220" i="3"/>
  <c r="G220" i="3"/>
  <c r="H220" i="3" s="1"/>
  <c r="I220" i="3" s="1"/>
  <c r="F221" i="3"/>
  <c r="G221" i="3"/>
  <c r="F222" i="3"/>
  <c r="G222" i="3"/>
  <c r="H222" i="3" s="1"/>
  <c r="I222" i="3" s="1"/>
  <c r="F223" i="3"/>
  <c r="H223" i="3" s="1"/>
  <c r="I223" i="3" s="1"/>
  <c r="G223" i="3"/>
  <c r="F224" i="3"/>
  <c r="G224" i="3"/>
  <c r="H224" i="3" s="1"/>
  <c r="I224" i="3" s="1"/>
  <c r="F225" i="3"/>
  <c r="G225" i="3"/>
  <c r="F226" i="3"/>
  <c r="G226" i="3"/>
  <c r="H226" i="3" s="1"/>
  <c r="I226" i="3" s="1"/>
  <c r="F227" i="3"/>
  <c r="G227" i="3"/>
  <c r="R46" i="3"/>
  <c r="S46" i="3" s="1"/>
  <c r="W46" i="3" s="1"/>
  <c r="T46" i="3"/>
  <c r="R47" i="3"/>
  <c r="S47" i="3" s="1"/>
  <c r="W47" i="3" s="1"/>
  <c r="T47" i="3"/>
  <c r="C252" i="1"/>
  <c r="B254" i="1"/>
  <c r="C254" i="1"/>
  <c r="B257" i="1"/>
  <c r="B258" i="1"/>
  <c r="C258" i="1"/>
  <c r="B262" i="1"/>
  <c r="C262" i="1"/>
  <c r="B266" i="1"/>
  <c r="C266" i="1"/>
  <c r="B270" i="1"/>
  <c r="C270" i="1"/>
  <c r="B274" i="1"/>
  <c r="C274" i="1"/>
  <c r="C276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165" i="1"/>
  <c r="B173" i="1"/>
  <c r="C185" i="1"/>
  <c r="B196" i="1"/>
  <c r="B197" i="1"/>
  <c r="C218" i="1"/>
  <c r="B221" i="1"/>
  <c r="C238" i="1"/>
  <c r="B239" i="1"/>
  <c r="D241" i="1"/>
  <c r="C242" i="1"/>
  <c r="B243" i="1"/>
  <c r="C243" i="1"/>
  <c r="C246" i="1"/>
  <c r="D249" i="1"/>
  <c r="C250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E91" i="1" s="1"/>
  <c r="C91" i="1"/>
  <c r="D91" i="1"/>
  <c r="B92" i="1"/>
  <c r="C92" i="1"/>
  <c r="D92" i="1"/>
  <c r="B93" i="1"/>
  <c r="C93" i="1"/>
  <c r="D93" i="1"/>
  <c r="B94" i="1"/>
  <c r="C94" i="1"/>
  <c r="D94" i="1"/>
  <c r="B95" i="1"/>
  <c r="C95" i="1"/>
  <c r="D95" i="1"/>
  <c r="B96" i="1"/>
  <c r="C96" i="1"/>
  <c r="D96" i="1"/>
  <c r="B97" i="1"/>
  <c r="C97" i="1"/>
  <c r="D97" i="1"/>
  <c r="B98" i="1"/>
  <c r="C98" i="1"/>
  <c r="D98" i="1"/>
  <c r="B99" i="1"/>
  <c r="C99" i="1"/>
  <c r="D99" i="1"/>
  <c r="B100" i="1"/>
  <c r="J100" i="1" s="1"/>
  <c r="K100" i="1" s="1"/>
  <c r="L100" i="1" s="1"/>
  <c r="M100" i="1" s="1"/>
  <c r="N100" i="1" s="1"/>
  <c r="C100" i="1"/>
  <c r="D100" i="1"/>
  <c r="B101" i="1"/>
  <c r="C101" i="1"/>
  <c r="D101" i="1"/>
  <c r="B102" i="1"/>
  <c r="C102" i="1"/>
  <c r="D102" i="1"/>
  <c r="B103" i="1"/>
  <c r="C103" i="1"/>
  <c r="D103" i="1"/>
  <c r="B104" i="1"/>
  <c r="C104" i="1"/>
  <c r="D104" i="1"/>
  <c r="B105" i="1"/>
  <c r="C105" i="1"/>
  <c r="D105" i="1"/>
  <c r="B106" i="1"/>
  <c r="C106" i="1"/>
  <c r="D106" i="1"/>
  <c r="B107" i="1"/>
  <c r="C107" i="1"/>
  <c r="D107" i="1"/>
  <c r="B108" i="1"/>
  <c r="J108" i="1" s="1"/>
  <c r="K108" i="1" s="1"/>
  <c r="L108" i="1" s="1"/>
  <c r="M108" i="1" s="1"/>
  <c r="N108" i="1" s="1"/>
  <c r="C108" i="1"/>
  <c r="D108" i="1"/>
  <c r="B109" i="1"/>
  <c r="C109" i="1"/>
  <c r="D109" i="1"/>
  <c r="B110" i="1"/>
  <c r="C110" i="1"/>
  <c r="D110" i="1"/>
  <c r="R192" i="3"/>
  <c r="V192" i="3" s="1"/>
  <c r="S192" i="3"/>
  <c r="W192" i="3" s="1"/>
  <c r="R193" i="3"/>
  <c r="R194" i="3"/>
  <c r="S194" i="3" s="1"/>
  <c r="W194" i="3" s="1"/>
  <c r="R195" i="3"/>
  <c r="S195" i="3" s="1"/>
  <c r="R196" i="3"/>
  <c r="S196" i="3" s="1"/>
  <c r="W196" i="3" s="1"/>
  <c r="R197" i="3"/>
  <c r="S197" i="3" s="1"/>
  <c r="W197" i="3" s="1"/>
  <c r="R198" i="3"/>
  <c r="R199" i="3"/>
  <c r="S199" i="3" s="1"/>
  <c r="W199" i="3"/>
  <c r="R200" i="3"/>
  <c r="S200" i="3" s="1"/>
  <c r="W200" i="3" s="1"/>
  <c r="R201" i="3"/>
  <c r="V201" i="3" s="1"/>
  <c r="R202" i="3"/>
  <c r="R203" i="3"/>
  <c r="S203" i="3" s="1"/>
  <c r="W203" i="3" s="1"/>
  <c r="R204" i="3"/>
  <c r="S204" i="3" s="1"/>
  <c r="W204" i="3" s="1"/>
  <c r="R205" i="3"/>
  <c r="R206" i="3"/>
  <c r="R207" i="3"/>
  <c r="V207" i="3" s="1"/>
  <c r="R208" i="3"/>
  <c r="R209" i="3"/>
  <c r="R210" i="3"/>
  <c r="S210" i="3" s="1"/>
  <c r="W210" i="3" s="1"/>
  <c r="R211" i="3"/>
  <c r="S211" i="3" s="1"/>
  <c r="W211" i="3" s="1"/>
  <c r="R212" i="3"/>
  <c r="S212" i="3" s="1"/>
  <c r="W212" i="3" s="1"/>
  <c r="R213" i="3"/>
  <c r="S213" i="3" s="1"/>
  <c r="W213" i="3" s="1"/>
  <c r="R214" i="3"/>
  <c r="S214" i="3" s="1"/>
  <c r="W214" i="3" s="1"/>
  <c r="R215" i="3"/>
  <c r="R216" i="3"/>
  <c r="S216" i="3" s="1"/>
  <c r="W216" i="3" s="1"/>
  <c r="R217" i="3"/>
  <c r="V217" i="3" s="1"/>
  <c r="R218" i="3"/>
  <c r="R219" i="3"/>
  <c r="S219" i="3" s="1"/>
  <c r="W219" i="3" s="1"/>
  <c r="R220" i="3"/>
  <c r="R221" i="3"/>
  <c r="S221" i="3" s="1"/>
  <c r="W221" i="3" s="1"/>
  <c r="R222" i="3"/>
  <c r="V222" i="3" s="1"/>
  <c r="S222" i="3"/>
  <c r="W222" i="3" s="1"/>
  <c r="R223" i="3"/>
  <c r="S223" i="3" s="1"/>
  <c r="W223" i="3" s="1"/>
  <c r="R224" i="3"/>
  <c r="S224" i="3" s="1"/>
  <c r="W224" i="3" s="1"/>
  <c r="R225" i="3"/>
  <c r="S225" i="3" s="1"/>
  <c r="W225" i="3" s="1"/>
  <c r="R226" i="3"/>
  <c r="R227" i="3"/>
  <c r="S227" i="3"/>
  <c r="R228" i="3"/>
  <c r="S228" i="3" s="1"/>
  <c r="W228" i="3" s="1"/>
  <c r="R229" i="3"/>
  <c r="S229" i="3" s="1"/>
  <c r="W229" i="3" s="1"/>
  <c r="R230" i="3"/>
  <c r="R231" i="3"/>
  <c r="S231" i="3" s="1"/>
  <c r="W231" i="3" s="1"/>
  <c r="R232" i="3"/>
  <c r="V232" i="3" s="1"/>
  <c r="S232" i="3"/>
  <c r="W232" i="3" s="1"/>
  <c r="R233" i="3"/>
  <c r="S233" i="3"/>
  <c r="W233" i="3" s="1"/>
  <c r="R234" i="3"/>
  <c r="S234" i="3" s="1"/>
  <c r="W234" i="3" s="1"/>
  <c r="R235" i="3"/>
  <c r="S235" i="3" s="1"/>
  <c r="W235" i="3" s="1"/>
  <c r="R236" i="3"/>
  <c r="S236" i="3" s="1"/>
  <c r="R237" i="3"/>
  <c r="S237" i="3" s="1"/>
  <c r="W237" i="3" s="1"/>
  <c r="R238" i="3"/>
  <c r="S238" i="3"/>
  <c r="W238" i="3" s="1"/>
  <c r="R239" i="3"/>
  <c r="S239" i="3"/>
  <c r="W239" i="3" s="1"/>
  <c r="R240" i="3"/>
  <c r="R241" i="3"/>
  <c r="S241" i="3" s="1"/>
  <c r="W241" i="3" s="1"/>
  <c r="R242" i="3"/>
  <c r="R243" i="3"/>
  <c r="R244" i="3"/>
  <c r="V244" i="3" s="1"/>
  <c r="S244" i="3"/>
  <c r="W244" i="3" s="1"/>
  <c r="R245" i="3"/>
  <c r="S245" i="3"/>
  <c r="W245" i="3" s="1"/>
  <c r="R246" i="3"/>
  <c r="R247" i="3"/>
  <c r="R248" i="3"/>
  <c r="R249" i="3"/>
  <c r="S249" i="3" s="1"/>
  <c r="W249" i="3" s="1"/>
  <c r="R250" i="3"/>
  <c r="R251" i="3"/>
  <c r="S251" i="3" s="1"/>
  <c r="W251" i="3" s="1"/>
  <c r="R252" i="3"/>
  <c r="R253" i="3"/>
  <c r="R254" i="3"/>
  <c r="R255" i="3"/>
  <c r="S255" i="3" s="1"/>
  <c r="W255" i="3" s="1"/>
  <c r="R256" i="3"/>
  <c r="S256" i="3"/>
  <c r="W256" i="3" s="1"/>
  <c r="R257" i="3"/>
  <c r="S257" i="3"/>
  <c r="W257" i="3" s="1"/>
  <c r="R258" i="3"/>
  <c r="S258" i="3" s="1"/>
  <c r="W258" i="3" s="1"/>
  <c r="R259" i="3"/>
  <c r="S259" i="3" s="1"/>
  <c r="W259" i="3" s="1"/>
  <c r="R260" i="3"/>
  <c r="S260" i="3" s="1"/>
  <c r="W260" i="3" s="1"/>
  <c r="R261" i="3"/>
  <c r="R262" i="3"/>
  <c r="S262" i="3"/>
  <c r="W262" i="3" s="1"/>
  <c r="R263" i="3"/>
  <c r="V263" i="3" s="1"/>
  <c r="S263" i="3"/>
  <c r="W263" i="3" s="1"/>
  <c r="R264" i="3"/>
  <c r="S264" i="3"/>
  <c r="W264" i="3" s="1"/>
  <c r="R265" i="3"/>
  <c r="S265" i="3" s="1"/>
  <c r="W265" i="3" s="1"/>
  <c r="R266" i="3"/>
  <c r="R267" i="3"/>
  <c r="R268" i="3"/>
  <c r="R269" i="3"/>
  <c r="S269" i="3" s="1"/>
  <c r="W269" i="3" s="1"/>
  <c r="R270" i="3"/>
  <c r="R271" i="3"/>
  <c r="R272" i="3"/>
  <c r="R273" i="3"/>
  <c r="S273" i="3" s="1"/>
  <c r="W273" i="3" s="1"/>
  <c r="R274" i="3"/>
  <c r="R275" i="3"/>
  <c r="R276" i="3"/>
  <c r="V276" i="3" s="1"/>
  <c r="R277" i="3"/>
  <c r="S277" i="3" s="1"/>
  <c r="W277" i="3" s="1"/>
  <c r="R278" i="3"/>
  <c r="S278" i="3" s="1"/>
  <c r="W278" i="3" s="1"/>
  <c r="R279" i="3"/>
  <c r="R280" i="3"/>
  <c r="R191" i="3"/>
  <c r="S191" i="3" s="1"/>
  <c r="W191" i="3" s="1"/>
  <c r="R9" i="3"/>
  <c r="V9" i="3" s="1"/>
  <c r="R10" i="3"/>
  <c r="S10" i="3" s="1"/>
  <c r="W10" i="3" s="1"/>
  <c r="R11" i="3"/>
  <c r="S11" i="3" s="1"/>
  <c r="W11" i="3" s="1"/>
  <c r="R12" i="3"/>
  <c r="R13" i="3"/>
  <c r="V13" i="3" s="1"/>
  <c r="R14" i="3"/>
  <c r="R15" i="3"/>
  <c r="S15" i="3" s="1"/>
  <c r="W15" i="3" s="1"/>
  <c r="R16" i="3"/>
  <c r="S16" i="3" s="1"/>
  <c r="W16" i="3" s="1"/>
  <c r="R17" i="3"/>
  <c r="S17" i="3" s="1"/>
  <c r="W17" i="3" s="1"/>
  <c r="R18" i="3"/>
  <c r="S18" i="3" s="1"/>
  <c r="W18" i="3" s="1"/>
  <c r="R19" i="3"/>
  <c r="S19" i="3" s="1"/>
  <c r="W19" i="3" s="1"/>
  <c r="R20" i="3"/>
  <c r="R21" i="3"/>
  <c r="V21" i="3" s="1"/>
  <c r="R22" i="3"/>
  <c r="S22" i="3" s="1"/>
  <c r="W22" i="3" s="1"/>
  <c r="R23" i="3"/>
  <c r="S23" i="3" s="1"/>
  <c r="W23" i="3" s="1"/>
  <c r="R24" i="3"/>
  <c r="R25" i="3"/>
  <c r="S25" i="3" s="1"/>
  <c r="W25" i="3" s="1"/>
  <c r="R26" i="3"/>
  <c r="S26" i="3" s="1"/>
  <c r="W26" i="3" s="1"/>
  <c r="R27" i="3"/>
  <c r="S27" i="3" s="1"/>
  <c r="W27" i="3" s="1"/>
  <c r="R28" i="3"/>
  <c r="R29" i="3"/>
  <c r="R30" i="3"/>
  <c r="S30" i="3" s="1"/>
  <c r="W30" i="3" s="1"/>
  <c r="R31" i="3"/>
  <c r="S31" i="3" s="1"/>
  <c r="W31" i="3" s="1"/>
  <c r="R32" i="3"/>
  <c r="S32" i="3" s="1"/>
  <c r="W32" i="3" s="1"/>
  <c r="R33" i="3"/>
  <c r="R34" i="3"/>
  <c r="S34" i="3" s="1"/>
  <c r="W34" i="3" s="1"/>
  <c r="R35" i="3"/>
  <c r="V35" i="3" s="1"/>
  <c r="S35" i="3"/>
  <c r="W35" i="3" s="1"/>
  <c r="R36" i="3"/>
  <c r="S36" i="3"/>
  <c r="W36" i="3" s="1"/>
  <c r="R37" i="3"/>
  <c r="S37" i="3" s="1"/>
  <c r="W37" i="3" s="1"/>
  <c r="R38" i="3"/>
  <c r="S38" i="3" s="1"/>
  <c r="W38" i="3" s="1"/>
  <c r="R39" i="3"/>
  <c r="S39" i="3"/>
  <c r="W39" i="3" s="1"/>
  <c r="R40" i="3"/>
  <c r="V40" i="3" s="1"/>
  <c r="S40" i="3"/>
  <c r="W40" i="3" s="1"/>
  <c r="R41" i="3"/>
  <c r="V41" i="3" s="1"/>
  <c r="S41" i="3"/>
  <c r="W41" i="3" s="1"/>
  <c r="R42" i="3"/>
  <c r="S42" i="3" s="1"/>
  <c r="W42" i="3" s="1"/>
  <c r="R43" i="3"/>
  <c r="R44" i="3"/>
  <c r="S44" i="3" s="1"/>
  <c r="W44" i="3" s="1"/>
  <c r="R45" i="3"/>
  <c r="R8" i="3"/>
  <c r="S8" i="3" s="1"/>
  <c r="W8" i="3" s="1"/>
  <c r="T191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V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V39" i="3"/>
  <c r="T40" i="3"/>
  <c r="T41" i="3"/>
  <c r="T42" i="3"/>
  <c r="T43" i="3"/>
  <c r="T44" i="3"/>
  <c r="T45" i="3"/>
  <c r="T192" i="3"/>
  <c r="T193" i="3"/>
  <c r="T194" i="3"/>
  <c r="W195" i="3"/>
  <c r="T195" i="3"/>
  <c r="T196" i="3"/>
  <c r="V196" i="3"/>
  <c r="T197" i="3"/>
  <c r="T198" i="3"/>
  <c r="T199" i="3"/>
  <c r="T200" i="3"/>
  <c r="T201" i="3"/>
  <c r="T202" i="3"/>
  <c r="T203" i="3"/>
  <c r="T204" i="3"/>
  <c r="V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V223" i="3"/>
  <c r="X223" i="3" s="1"/>
  <c r="Y223" i="3" s="1"/>
  <c r="T224" i="3"/>
  <c r="V224" i="3"/>
  <c r="T225" i="3"/>
  <c r="T226" i="3"/>
  <c r="W227" i="3"/>
  <c r="T227" i="3"/>
  <c r="T228" i="3"/>
  <c r="V228" i="3"/>
  <c r="T229" i="3"/>
  <c r="T230" i="3"/>
  <c r="T231" i="3"/>
  <c r="V231" i="3"/>
  <c r="T232" i="3"/>
  <c r="T233" i="3"/>
  <c r="V233" i="3"/>
  <c r="T234" i="3"/>
  <c r="T235" i="3"/>
  <c r="W236" i="3"/>
  <c r="T236" i="3"/>
  <c r="V236" i="3"/>
  <c r="T237" i="3"/>
  <c r="T238" i="3"/>
  <c r="V238" i="3"/>
  <c r="T239" i="3"/>
  <c r="V239" i="3"/>
  <c r="T240" i="3"/>
  <c r="T241" i="3"/>
  <c r="T242" i="3"/>
  <c r="T243" i="3"/>
  <c r="T244" i="3"/>
  <c r="T245" i="3"/>
  <c r="V245" i="3"/>
  <c r="T246" i="3"/>
  <c r="T247" i="3"/>
  <c r="T248" i="3"/>
  <c r="T249" i="3"/>
  <c r="V249" i="3"/>
  <c r="T250" i="3"/>
  <c r="T251" i="3"/>
  <c r="T252" i="3"/>
  <c r="T253" i="3"/>
  <c r="T254" i="3"/>
  <c r="T255" i="3"/>
  <c r="V255" i="3"/>
  <c r="T256" i="3"/>
  <c r="V256" i="3"/>
  <c r="T257" i="3"/>
  <c r="V257" i="3"/>
  <c r="X257" i="3" s="1"/>
  <c r="Y257" i="3" s="1"/>
  <c r="T258" i="3"/>
  <c r="V258" i="3"/>
  <c r="T259" i="3"/>
  <c r="V259" i="3"/>
  <c r="T260" i="3"/>
  <c r="T261" i="3"/>
  <c r="T262" i="3"/>
  <c r="V262" i="3"/>
  <c r="T263" i="3"/>
  <c r="T264" i="3"/>
  <c r="V264" i="3"/>
  <c r="T265" i="3"/>
  <c r="T266" i="3"/>
  <c r="T267" i="3"/>
  <c r="T268" i="3"/>
  <c r="T269" i="3"/>
  <c r="T270" i="3"/>
  <c r="T271" i="3"/>
  <c r="T272" i="3"/>
  <c r="T273" i="3"/>
  <c r="V273" i="3"/>
  <c r="T274" i="3"/>
  <c r="T275" i="3"/>
  <c r="T276" i="3"/>
  <c r="T277" i="3"/>
  <c r="T278" i="3"/>
  <c r="T279" i="3"/>
  <c r="T280" i="3"/>
  <c r="F8" i="3"/>
  <c r="G8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R297" i="3"/>
  <c r="T297" i="3"/>
  <c r="R298" i="3"/>
  <c r="S298" i="3" s="1"/>
  <c r="W298" i="3" s="1"/>
  <c r="T298" i="3"/>
  <c r="R299" i="3"/>
  <c r="S299" i="3" s="1"/>
  <c r="W299" i="3" s="1"/>
  <c r="T299" i="3"/>
  <c r="R300" i="3"/>
  <c r="T300" i="3"/>
  <c r="R301" i="3"/>
  <c r="T301" i="3"/>
  <c r="R302" i="3"/>
  <c r="S302" i="3" s="1"/>
  <c r="W302" i="3" s="1"/>
  <c r="T302" i="3"/>
  <c r="R303" i="3"/>
  <c r="V303" i="3" s="1"/>
  <c r="T303" i="3"/>
  <c r="R304" i="3"/>
  <c r="V304" i="3" s="1"/>
  <c r="T304" i="3"/>
  <c r="R305" i="3"/>
  <c r="T305" i="3"/>
  <c r="R306" i="3"/>
  <c r="S306" i="3" s="1"/>
  <c r="W306" i="3" s="1"/>
  <c r="T306" i="3"/>
  <c r="R307" i="3"/>
  <c r="T307" i="3"/>
  <c r="R308" i="3"/>
  <c r="T308" i="3"/>
  <c r="R309" i="3"/>
  <c r="V309" i="3" s="1"/>
  <c r="T309" i="3"/>
  <c r="R310" i="3"/>
  <c r="S310" i="3" s="1"/>
  <c r="W310" i="3" s="1"/>
  <c r="T310" i="3"/>
  <c r="R311" i="3"/>
  <c r="T311" i="3"/>
  <c r="R312" i="3"/>
  <c r="V312" i="3" s="1"/>
  <c r="T312" i="3"/>
  <c r="R313" i="3"/>
  <c r="T313" i="3"/>
  <c r="R314" i="3"/>
  <c r="S314" i="3" s="1"/>
  <c r="W314" i="3" s="1"/>
  <c r="T314" i="3"/>
  <c r="R315" i="3"/>
  <c r="T315" i="3"/>
  <c r="R316" i="3"/>
  <c r="T316" i="3"/>
  <c r="R317" i="3"/>
  <c r="S317" i="3" s="1"/>
  <c r="W317" i="3" s="1"/>
  <c r="T317" i="3"/>
  <c r="V317" i="3"/>
  <c r="R318" i="3"/>
  <c r="S318" i="3" s="1"/>
  <c r="W318" i="3" s="1"/>
  <c r="T318" i="3"/>
  <c r="R319" i="3"/>
  <c r="V319" i="3" s="1"/>
  <c r="T319" i="3"/>
  <c r="R320" i="3"/>
  <c r="S320" i="3" s="1"/>
  <c r="W320" i="3" s="1"/>
  <c r="T320" i="3"/>
  <c r="R321" i="3"/>
  <c r="T321" i="3"/>
  <c r="R322" i="3"/>
  <c r="S322" i="3" s="1"/>
  <c r="W322" i="3" s="1"/>
  <c r="T322" i="3"/>
  <c r="R323" i="3"/>
  <c r="T323" i="3"/>
  <c r="R324" i="3"/>
  <c r="S324" i="3" s="1"/>
  <c r="W324" i="3" s="1"/>
  <c r="T324" i="3"/>
  <c r="R325" i="3"/>
  <c r="T325" i="3"/>
  <c r="R326" i="3"/>
  <c r="V326" i="3" s="1"/>
  <c r="S326" i="3"/>
  <c r="W326" i="3" s="1"/>
  <c r="T326" i="3"/>
  <c r="R327" i="3"/>
  <c r="V327" i="3" s="1"/>
  <c r="T327" i="3"/>
  <c r="R328" i="3"/>
  <c r="V328" i="3" s="1"/>
  <c r="S328" i="3"/>
  <c r="W328" i="3" s="1"/>
  <c r="T328" i="3"/>
  <c r="R329" i="3"/>
  <c r="T329" i="3"/>
  <c r="R330" i="3"/>
  <c r="S330" i="3" s="1"/>
  <c r="W330" i="3" s="1"/>
  <c r="T330" i="3"/>
  <c r="R331" i="3"/>
  <c r="S331" i="3" s="1"/>
  <c r="W331" i="3" s="1"/>
  <c r="T331" i="3"/>
  <c r="V331" i="3"/>
  <c r="R332" i="3"/>
  <c r="T332" i="3"/>
  <c r="R333" i="3"/>
  <c r="V333" i="3" s="1"/>
  <c r="S333" i="3"/>
  <c r="W333" i="3" s="1"/>
  <c r="T333" i="3"/>
  <c r="R334" i="3"/>
  <c r="S334" i="3"/>
  <c r="W334" i="3" s="1"/>
  <c r="T334" i="3"/>
  <c r="R335" i="3"/>
  <c r="S335" i="3" s="1"/>
  <c r="W335" i="3" s="1"/>
  <c r="T335" i="3"/>
  <c r="V335" i="3"/>
  <c r="R336" i="3"/>
  <c r="S336" i="3"/>
  <c r="W336" i="3" s="1"/>
  <c r="T336" i="3"/>
  <c r="V336" i="3"/>
  <c r="R337" i="3"/>
  <c r="T337" i="3"/>
  <c r="R338" i="3"/>
  <c r="S338" i="3" s="1"/>
  <c r="W338" i="3" s="1"/>
  <c r="T338" i="3"/>
  <c r="R339" i="3"/>
  <c r="T339" i="3"/>
  <c r="R340" i="3"/>
  <c r="T340" i="3"/>
  <c r="R341" i="3"/>
  <c r="S341" i="3" s="1"/>
  <c r="W341" i="3" s="1"/>
  <c r="T341" i="3"/>
  <c r="R342" i="3"/>
  <c r="S342" i="3" s="1"/>
  <c r="W342" i="3" s="1"/>
  <c r="T342" i="3"/>
  <c r="R343" i="3"/>
  <c r="T343" i="3"/>
  <c r="R344" i="3"/>
  <c r="S344" i="3" s="1"/>
  <c r="W344" i="3" s="1"/>
  <c r="T344" i="3"/>
  <c r="R345" i="3"/>
  <c r="T345" i="3"/>
  <c r="R346" i="3"/>
  <c r="T346" i="3"/>
  <c r="R347" i="3"/>
  <c r="S347" i="3" s="1"/>
  <c r="W347" i="3" s="1"/>
  <c r="T347" i="3"/>
  <c r="V347" i="3"/>
  <c r="R348" i="3"/>
  <c r="T348" i="3"/>
  <c r="R349" i="3"/>
  <c r="V349" i="3" s="1"/>
  <c r="S349" i="3"/>
  <c r="W349" i="3" s="1"/>
  <c r="T349" i="3"/>
  <c r="R350" i="3"/>
  <c r="S350" i="3" s="1"/>
  <c r="W350" i="3" s="1"/>
  <c r="T350" i="3"/>
  <c r="R351" i="3"/>
  <c r="S351" i="3" s="1"/>
  <c r="W351" i="3" s="1"/>
  <c r="T351" i="3"/>
  <c r="V351" i="3"/>
  <c r="R352" i="3"/>
  <c r="V352" i="3" s="1"/>
  <c r="T352" i="3"/>
  <c r="R353" i="3"/>
  <c r="T353" i="3"/>
  <c r="R354" i="3"/>
  <c r="S354" i="3" s="1"/>
  <c r="W354" i="3" s="1"/>
  <c r="T354" i="3"/>
  <c r="R355" i="3"/>
  <c r="T355" i="3"/>
  <c r="R356" i="3"/>
  <c r="S356" i="3" s="1"/>
  <c r="W356" i="3" s="1"/>
  <c r="T356" i="3"/>
  <c r="V356" i="3"/>
  <c r="R357" i="3"/>
  <c r="S357" i="3" s="1"/>
  <c r="W357" i="3" s="1"/>
  <c r="T357" i="3"/>
  <c r="V357" i="3"/>
  <c r="R358" i="3"/>
  <c r="V358" i="3" s="1"/>
  <c r="T358" i="3"/>
  <c r="T296" i="3"/>
  <c r="R296" i="3"/>
  <c r="R102" i="3"/>
  <c r="V102" i="3" s="1"/>
  <c r="T102" i="3"/>
  <c r="R103" i="3"/>
  <c r="S103" i="3" s="1"/>
  <c r="W103" i="3" s="1"/>
  <c r="T103" i="3"/>
  <c r="R104" i="3"/>
  <c r="S104" i="3" s="1"/>
  <c r="W104" i="3" s="1"/>
  <c r="T104" i="3"/>
  <c r="R105" i="3"/>
  <c r="V105" i="3" s="1"/>
  <c r="T105" i="3"/>
  <c r="R106" i="3"/>
  <c r="T106" i="3"/>
  <c r="R107" i="3"/>
  <c r="S107" i="3" s="1"/>
  <c r="W107" i="3" s="1"/>
  <c r="T107" i="3"/>
  <c r="R108" i="3"/>
  <c r="T108" i="3"/>
  <c r="R109" i="3"/>
  <c r="S109" i="3" s="1"/>
  <c r="W109" i="3" s="1"/>
  <c r="T109" i="3"/>
  <c r="R110" i="3"/>
  <c r="S110" i="3" s="1"/>
  <c r="W110" i="3" s="1"/>
  <c r="T110" i="3"/>
  <c r="R111" i="3"/>
  <c r="S111" i="3" s="1"/>
  <c r="W111" i="3" s="1"/>
  <c r="T111" i="3"/>
  <c r="R112" i="3"/>
  <c r="S112" i="3" s="1"/>
  <c r="W112" i="3" s="1"/>
  <c r="T112" i="3"/>
  <c r="R113" i="3"/>
  <c r="S113" i="3" s="1"/>
  <c r="W113" i="3" s="1"/>
  <c r="T113" i="3"/>
  <c r="R114" i="3"/>
  <c r="T114" i="3"/>
  <c r="R115" i="3"/>
  <c r="S115" i="3" s="1"/>
  <c r="W115" i="3" s="1"/>
  <c r="T115" i="3"/>
  <c r="R116" i="3"/>
  <c r="S116" i="3" s="1"/>
  <c r="W116" i="3" s="1"/>
  <c r="T116" i="3"/>
  <c r="R117" i="3"/>
  <c r="T117" i="3"/>
  <c r="R118" i="3"/>
  <c r="V118" i="3" s="1"/>
  <c r="T118" i="3"/>
  <c r="R119" i="3"/>
  <c r="S119" i="3" s="1"/>
  <c r="W119" i="3" s="1"/>
  <c r="T119" i="3"/>
  <c r="R120" i="3"/>
  <c r="S120" i="3" s="1"/>
  <c r="W120" i="3" s="1"/>
  <c r="T120" i="3"/>
  <c r="R121" i="3"/>
  <c r="V121" i="3" s="1"/>
  <c r="T121" i="3"/>
  <c r="R122" i="3"/>
  <c r="T122" i="3"/>
  <c r="R123" i="3"/>
  <c r="S123" i="3" s="1"/>
  <c r="W123" i="3" s="1"/>
  <c r="T123" i="3"/>
  <c r="R124" i="3"/>
  <c r="T124" i="3"/>
  <c r="R125" i="3"/>
  <c r="S125" i="3" s="1"/>
  <c r="W125" i="3" s="1"/>
  <c r="T125" i="3"/>
  <c r="R126" i="3"/>
  <c r="V126" i="3" s="1"/>
  <c r="T126" i="3"/>
  <c r="R127" i="3"/>
  <c r="S127" i="3" s="1"/>
  <c r="W127" i="3" s="1"/>
  <c r="T127" i="3"/>
  <c r="R128" i="3"/>
  <c r="S128" i="3" s="1"/>
  <c r="W128" i="3" s="1"/>
  <c r="T128" i="3"/>
  <c r="V128" i="3"/>
  <c r="R129" i="3"/>
  <c r="T129" i="3"/>
  <c r="R130" i="3"/>
  <c r="T130" i="3"/>
  <c r="R131" i="3"/>
  <c r="S131" i="3" s="1"/>
  <c r="W131" i="3" s="1"/>
  <c r="T131" i="3"/>
  <c r="R132" i="3"/>
  <c r="S132" i="3" s="1"/>
  <c r="W132" i="3" s="1"/>
  <c r="T132" i="3"/>
  <c r="R133" i="3"/>
  <c r="S133" i="3" s="1"/>
  <c r="W133" i="3" s="1"/>
  <c r="T133" i="3"/>
  <c r="R134" i="3"/>
  <c r="T134" i="3"/>
  <c r="R135" i="3"/>
  <c r="S135" i="3" s="1"/>
  <c r="W135" i="3" s="1"/>
  <c r="T135" i="3"/>
  <c r="R136" i="3"/>
  <c r="V136" i="3" s="1"/>
  <c r="T136" i="3"/>
  <c r="R137" i="3"/>
  <c r="V137" i="3" s="1"/>
  <c r="T137" i="3"/>
  <c r="R138" i="3"/>
  <c r="T138" i="3"/>
  <c r="R139" i="3"/>
  <c r="T139" i="3"/>
  <c r="R140" i="3"/>
  <c r="S140" i="3" s="1"/>
  <c r="W140" i="3" s="1"/>
  <c r="T140" i="3"/>
  <c r="R141" i="3"/>
  <c r="S141" i="3" s="1"/>
  <c r="W141" i="3" s="1"/>
  <c r="T141" i="3"/>
  <c r="R142" i="3"/>
  <c r="V142" i="3" s="1"/>
  <c r="T142" i="3"/>
  <c r="R143" i="3"/>
  <c r="S143" i="3" s="1"/>
  <c r="W143" i="3" s="1"/>
  <c r="T143" i="3"/>
  <c r="R144" i="3"/>
  <c r="S144" i="3" s="1"/>
  <c r="W144" i="3" s="1"/>
  <c r="T144" i="3"/>
  <c r="R145" i="3"/>
  <c r="S145" i="3" s="1"/>
  <c r="W145" i="3" s="1"/>
  <c r="T145" i="3"/>
  <c r="R146" i="3"/>
  <c r="T146" i="3"/>
  <c r="R147" i="3"/>
  <c r="S147" i="3" s="1"/>
  <c r="W147" i="3" s="1"/>
  <c r="T147" i="3"/>
  <c r="R148" i="3"/>
  <c r="S148" i="3" s="1"/>
  <c r="W148" i="3" s="1"/>
  <c r="T148" i="3"/>
  <c r="R149" i="3"/>
  <c r="S149" i="3" s="1"/>
  <c r="W149" i="3" s="1"/>
  <c r="T149" i="3"/>
  <c r="R150" i="3"/>
  <c r="V150" i="3" s="1"/>
  <c r="T150" i="3"/>
  <c r="R151" i="3"/>
  <c r="T151" i="3"/>
  <c r="R152" i="3"/>
  <c r="T152" i="3"/>
  <c r="R153" i="3"/>
  <c r="S153" i="3" s="1"/>
  <c r="W153" i="3" s="1"/>
  <c r="T153" i="3"/>
  <c r="R154" i="3"/>
  <c r="T154" i="3"/>
  <c r="R155" i="3"/>
  <c r="S155" i="3" s="1"/>
  <c r="W155" i="3" s="1"/>
  <c r="T155" i="3"/>
  <c r="R156" i="3"/>
  <c r="S156" i="3" s="1"/>
  <c r="W156" i="3" s="1"/>
  <c r="T156" i="3"/>
  <c r="R157" i="3"/>
  <c r="S157" i="3" s="1"/>
  <c r="W157" i="3" s="1"/>
  <c r="T157" i="3"/>
  <c r="R158" i="3"/>
  <c r="V158" i="3" s="1"/>
  <c r="T158" i="3"/>
  <c r="R159" i="3"/>
  <c r="S159" i="3" s="1"/>
  <c r="W159" i="3" s="1"/>
  <c r="T159" i="3"/>
  <c r="R160" i="3"/>
  <c r="S160" i="3" s="1"/>
  <c r="W160" i="3" s="1"/>
  <c r="T160" i="3"/>
  <c r="V160" i="3"/>
  <c r="R161" i="3"/>
  <c r="S161" i="3" s="1"/>
  <c r="W161" i="3" s="1"/>
  <c r="T161" i="3"/>
  <c r="R162" i="3"/>
  <c r="S162" i="3" s="1"/>
  <c r="W162" i="3" s="1"/>
  <c r="T162" i="3"/>
  <c r="R163" i="3"/>
  <c r="V163" i="3" s="1"/>
  <c r="T163" i="3"/>
  <c r="R164" i="3"/>
  <c r="S164" i="3" s="1"/>
  <c r="W164" i="3" s="1"/>
  <c r="T164" i="3"/>
  <c r="R165" i="3"/>
  <c r="T165" i="3"/>
  <c r="R166" i="3"/>
  <c r="S166" i="3" s="1"/>
  <c r="W166" i="3" s="1"/>
  <c r="T166" i="3"/>
  <c r="R167" i="3"/>
  <c r="S167" i="3" s="1"/>
  <c r="W167" i="3" s="1"/>
  <c r="T167" i="3"/>
  <c r="R168" i="3"/>
  <c r="V168" i="3" s="1"/>
  <c r="T168" i="3"/>
  <c r="R169" i="3"/>
  <c r="S169" i="3" s="1"/>
  <c r="W169" i="3" s="1"/>
  <c r="T169" i="3"/>
  <c r="R170" i="3"/>
  <c r="S170" i="3" s="1"/>
  <c r="W170" i="3" s="1"/>
  <c r="T170" i="3"/>
  <c r="V170" i="3"/>
  <c r="R171" i="3"/>
  <c r="S171" i="3" s="1"/>
  <c r="W171" i="3" s="1"/>
  <c r="T171" i="3"/>
  <c r="V171" i="3"/>
  <c r="R172" i="3"/>
  <c r="T172" i="3"/>
  <c r="R173" i="3"/>
  <c r="T173" i="3"/>
  <c r="R174" i="3"/>
  <c r="T174" i="3"/>
  <c r="R175" i="3"/>
  <c r="S175" i="3" s="1"/>
  <c r="W175" i="3" s="1"/>
  <c r="T175" i="3"/>
  <c r="R176" i="3"/>
  <c r="S176" i="3" s="1"/>
  <c r="W176" i="3" s="1"/>
  <c r="T176" i="3"/>
  <c r="V176" i="3"/>
  <c r="R177" i="3"/>
  <c r="T177" i="3"/>
  <c r="R178" i="3"/>
  <c r="T178" i="3"/>
  <c r="R179" i="3"/>
  <c r="S179" i="3" s="1"/>
  <c r="W179" i="3" s="1"/>
  <c r="T179" i="3"/>
  <c r="V179" i="3"/>
  <c r="R180" i="3"/>
  <c r="T180" i="3"/>
  <c r="T101" i="3"/>
  <c r="R101" i="3"/>
  <c r="S101" i="3" s="1"/>
  <c r="W101" i="3" s="1"/>
  <c r="J274" i="1"/>
  <c r="K240" i="1"/>
  <c r="A102" i="3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C14" i="1"/>
  <c r="D14" i="1"/>
  <c r="E14" i="1"/>
  <c r="C15" i="1"/>
  <c r="D15" i="1"/>
  <c r="E15" i="1"/>
  <c r="C16" i="1"/>
  <c r="D16" i="1"/>
  <c r="E16" i="1"/>
  <c r="C17" i="1"/>
  <c r="D17" i="1"/>
  <c r="E17" i="1"/>
  <c r="C156" i="1"/>
  <c r="F156" i="1" s="1"/>
  <c r="D156" i="1"/>
  <c r="E156" i="1"/>
  <c r="L150" i="1"/>
  <c r="L151" i="1"/>
  <c r="L152" i="1"/>
  <c r="L153" i="1"/>
  <c r="L149" i="1"/>
  <c r="I162" i="3"/>
  <c r="C214" i="1"/>
  <c r="D177" i="1"/>
  <c r="E28" i="1"/>
  <c r="J28" i="1" s="1"/>
  <c r="K28" i="1" s="1"/>
  <c r="L28" i="1" s="1"/>
  <c r="M28" i="1" s="1"/>
  <c r="N28" i="1" s="1"/>
  <c r="H172" i="3"/>
  <c r="I172" i="3" s="1"/>
  <c r="H160" i="3"/>
  <c r="I160" i="3" s="1"/>
  <c r="H156" i="3"/>
  <c r="I156" i="3" s="1"/>
  <c r="H148" i="3"/>
  <c r="I148" i="3" s="1"/>
  <c r="V166" i="3"/>
  <c r="V8" i="3"/>
  <c r="D247" i="1"/>
  <c r="D245" i="1"/>
  <c r="C275" i="1"/>
  <c r="D274" i="1"/>
  <c r="D270" i="1"/>
  <c r="C269" i="1"/>
  <c r="D268" i="1"/>
  <c r="C267" i="1"/>
  <c r="D266" i="1"/>
  <c r="C265" i="1"/>
  <c r="D262" i="1"/>
  <c r="C259" i="1"/>
  <c r="D258" i="1"/>
  <c r="D254" i="1"/>
  <c r="C253" i="1"/>
  <c r="C251" i="1"/>
  <c r="V157" i="3"/>
  <c r="E155" i="1"/>
  <c r="B250" i="1"/>
  <c r="D250" i="1"/>
  <c r="B246" i="1"/>
  <c r="D246" i="1"/>
  <c r="B242" i="1"/>
  <c r="D242" i="1"/>
  <c r="B238" i="1"/>
  <c r="D238" i="1"/>
  <c r="B244" i="1"/>
  <c r="D244" i="1"/>
  <c r="D275" i="1"/>
  <c r="D273" i="1"/>
  <c r="D271" i="1"/>
  <c r="D269" i="1"/>
  <c r="D267" i="1"/>
  <c r="D265" i="1"/>
  <c r="D261" i="1"/>
  <c r="D259" i="1"/>
  <c r="D257" i="1"/>
  <c r="D255" i="1"/>
  <c r="D253" i="1"/>
  <c r="D251" i="1"/>
  <c r="V46" i="3"/>
  <c r="S177" i="3"/>
  <c r="W177" i="3" s="1"/>
  <c r="V177" i="3"/>
  <c r="V162" i="3"/>
  <c r="S158" i="3"/>
  <c r="W158" i="3" s="1"/>
  <c r="S151" i="3"/>
  <c r="W151" i="3" s="1"/>
  <c r="V151" i="3"/>
  <c r="V143" i="3"/>
  <c r="V123" i="3"/>
  <c r="V354" i="3"/>
  <c r="V350" i="3"/>
  <c r="V334" i="3"/>
  <c r="V322" i="3"/>
  <c r="V314" i="3"/>
  <c r="V310" i="3"/>
  <c r="V237" i="3"/>
  <c r="X237" i="3" s="1"/>
  <c r="Y237" i="3" s="1"/>
  <c r="V227" i="3"/>
  <c r="V221" i="3"/>
  <c r="V211" i="3"/>
  <c r="V203" i="3"/>
  <c r="V195" i="3"/>
  <c r="V44" i="3"/>
  <c r="V42" i="3"/>
  <c r="V36" i="3"/>
  <c r="V34" i="3"/>
  <c r="V30" i="3"/>
  <c r="V11" i="3"/>
  <c r="V73" i="3"/>
  <c r="V69" i="3"/>
  <c r="X69" i="3" s="1"/>
  <c r="Y69" i="3" s="1"/>
  <c r="V61" i="3"/>
  <c r="V53" i="3"/>
  <c r="V49" i="3"/>
  <c r="X49" i="3" s="1"/>
  <c r="Y49" i="3" s="1"/>
  <c r="H115" i="3" l="1"/>
  <c r="I115" i="3" s="1"/>
  <c r="J115" i="3" s="1"/>
  <c r="E93" i="1"/>
  <c r="B172" i="1"/>
  <c r="D185" i="1"/>
  <c r="B171" i="1"/>
  <c r="E171" i="1" s="1"/>
  <c r="C188" i="1"/>
  <c r="E92" i="1"/>
  <c r="C228" i="1"/>
  <c r="E228" i="1" s="1"/>
  <c r="D212" i="1"/>
  <c r="E94" i="1"/>
  <c r="X314" i="3"/>
  <c r="Y314" i="3" s="1"/>
  <c r="X249" i="3"/>
  <c r="Y249" i="3" s="1"/>
  <c r="X255" i="3"/>
  <c r="Y255" i="3" s="1"/>
  <c r="E44" i="1"/>
  <c r="J44" i="1" s="1"/>
  <c r="K44" i="1" s="1"/>
  <c r="L44" i="1" s="1"/>
  <c r="M44" i="1" s="1"/>
  <c r="N44" i="1" s="1"/>
  <c r="E52" i="1"/>
  <c r="J52" i="1" s="1"/>
  <c r="K52" i="1" s="1"/>
  <c r="L52" i="1" s="1"/>
  <c r="M52" i="1" s="1"/>
  <c r="N52" i="1" s="1"/>
  <c r="E60" i="1"/>
  <c r="J60" i="1" s="1"/>
  <c r="K60" i="1" s="1"/>
  <c r="L60" i="1" s="1"/>
  <c r="M60" i="1" s="1"/>
  <c r="N60" i="1" s="1"/>
  <c r="E84" i="1"/>
  <c r="J84" i="1" s="1"/>
  <c r="K84" i="1" s="1"/>
  <c r="L84" i="1" s="1"/>
  <c r="M84" i="1" s="1"/>
  <c r="N84" i="1" s="1"/>
  <c r="V330" i="3"/>
  <c r="X330" i="3" s="1"/>
  <c r="Y330" i="3" s="1"/>
  <c r="D188" i="1"/>
  <c r="X224" i="3"/>
  <c r="Y224" i="3" s="1"/>
  <c r="B212" i="1"/>
  <c r="B276" i="1"/>
  <c r="X361" i="3"/>
  <c r="Y361" i="3" s="1"/>
  <c r="H316" i="3"/>
  <c r="I316" i="3" s="1"/>
  <c r="J316" i="3" s="1"/>
  <c r="H300" i="3"/>
  <c r="I300" i="3" s="1"/>
  <c r="J300" i="3" s="1"/>
  <c r="V213" i="3"/>
  <c r="X213" i="3" s="1"/>
  <c r="Y213" i="3" s="1"/>
  <c r="D232" i="1"/>
  <c r="V127" i="3"/>
  <c r="B232" i="1"/>
  <c r="E232" i="1" s="1"/>
  <c r="C172" i="1"/>
  <c r="E172" i="1" s="1"/>
  <c r="V269" i="3"/>
  <c r="V84" i="3"/>
  <c r="X84" i="3" s="1"/>
  <c r="Y84" i="3" s="1"/>
  <c r="X195" i="3"/>
  <c r="Y195" i="3" s="1"/>
  <c r="Z195" i="3" s="1"/>
  <c r="V338" i="3"/>
  <c r="X338" i="3" s="1"/>
  <c r="Y338" i="3" s="1"/>
  <c r="V135" i="3"/>
  <c r="V169" i="3"/>
  <c r="V47" i="3"/>
  <c r="D196" i="1"/>
  <c r="E196" i="1" s="1"/>
  <c r="D236" i="1"/>
  <c r="D252" i="1"/>
  <c r="D239" i="1"/>
  <c r="V32" i="3"/>
  <c r="X32" i="3" s="1"/>
  <c r="Y32" i="3" s="1"/>
  <c r="F14" i="1"/>
  <c r="V164" i="3"/>
  <c r="V320" i="3"/>
  <c r="X320" i="3" s="1"/>
  <c r="Y320" i="3" s="1"/>
  <c r="V216" i="3"/>
  <c r="X216" i="3" s="1"/>
  <c r="Y216" i="3" s="1"/>
  <c r="X264" i="3"/>
  <c r="Y264" i="3" s="1"/>
  <c r="C236" i="1"/>
  <c r="V367" i="3"/>
  <c r="H140" i="3"/>
  <c r="I140" i="3" s="1"/>
  <c r="H136" i="3"/>
  <c r="I136" i="3" s="1"/>
  <c r="V235" i="3"/>
  <c r="V161" i="3"/>
  <c r="X161" i="3" s="1"/>
  <c r="Y161" i="3" s="1"/>
  <c r="V342" i="3"/>
  <c r="C180" i="1"/>
  <c r="S150" i="3"/>
  <c r="W150" i="3" s="1"/>
  <c r="X150" i="3" s="1"/>
  <c r="Y150" i="3" s="1"/>
  <c r="S358" i="3"/>
  <c r="W358" i="3" s="1"/>
  <c r="X358" i="3" s="1"/>
  <c r="Y358" i="3" s="1"/>
  <c r="S352" i="3"/>
  <c r="W352" i="3" s="1"/>
  <c r="X352" i="3" s="1"/>
  <c r="Y352" i="3" s="1"/>
  <c r="S309" i="3"/>
  <c r="W309" i="3" s="1"/>
  <c r="H36" i="3"/>
  <c r="I36" i="3" s="1"/>
  <c r="H32" i="3"/>
  <c r="I32" i="3" s="1"/>
  <c r="H23" i="3"/>
  <c r="I23" i="3" s="1"/>
  <c r="J23" i="3" s="1"/>
  <c r="H19" i="3"/>
  <c r="I19" i="3" s="1"/>
  <c r="J19" i="3" s="1"/>
  <c r="V241" i="3"/>
  <c r="X241" i="3" s="1"/>
  <c r="Y241" i="3" s="1"/>
  <c r="V37" i="3"/>
  <c r="S21" i="3"/>
  <c r="W21" i="3" s="1"/>
  <c r="X21" i="3" s="1"/>
  <c r="Y21" i="3" s="1"/>
  <c r="B263" i="1"/>
  <c r="H62" i="3"/>
  <c r="I62" i="3" s="1"/>
  <c r="H50" i="3"/>
  <c r="I50" i="3" s="1"/>
  <c r="V89" i="3"/>
  <c r="X89" i="3" s="1"/>
  <c r="Y89" i="3" s="1"/>
  <c r="X367" i="3"/>
  <c r="Y367" i="3" s="1"/>
  <c r="H135" i="3"/>
  <c r="I135" i="3" s="1"/>
  <c r="H123" i="3"/>
  <c r="I123" i="3" s="1"/>
  <c r="H235" i="3"/>
  <c r="I235" i="3" s="1"/>
  <c r="H374" i="3"/>
  <c r="I374" i="3" s="1"/>
  <c r="H371" i="3"/>
  <c r="I371" i="3" s="1"/>
  <c r="H363" i="3"/>
  <c r="I363" i="3" s="1"/>
  <c r="V278" i="3"/>
  <c r="X278" i="3" s="1"/>
  <c r="Y278" i="3" s="1"/>
  <c r="H310" i="3"/>
  <c r="I310" i="3" s="1"/>
  <c r="J310" i="3" s="1"/>
  <c r="H302" i="3"/>
  <c r="I302" i="3" s="1"/>
  <c r="J302" i="3" s="1"/>
  <c r="V65" i="3"/>
  <c r="V219" i="3"/>
  <c r="V318" i="3"/>
  <c r="V155" i="3"/>
  <c r="D228" i="1"/>
  <c r="B248" i="1"/>
  <c r="F16" i="1"/>
  <c r="H203" i="3"/>
  <c r="I203" i="3" s="1"/>
  <c r="J203" i="3" s="1"/>
  <c r="V260" i="3"/>
  <c r="V225" i="3"/>
  <c r="X225" i="3" s="1"/>
  <c r="Y225" i="3" s="1"/>
  <c r="X262" i="3"/>
  <c r="Y262" i="3" s="1"/>
  <c r="B180" i="1"/>
  <c r="C268" i="1"/>
  <c r="C260" i="1"/>
  <c r="H150" i="3"/>
  <c r="I150" i="3" s="1"/>
  <c r="H146" i="3"/>
  <c r="I146" i="3" s="1"/>
  <c r="H138" i="3"/>
  <c r="I138" i="3" s="1"/>
  <c r="H130" i="3"/>
  <c r="I130" i="3" s="1"/>
  <c r="H277" i="3"/>
  <c r="I277" i="3" s="1"/>
  <c r="H269" i="3"/>
  <c r="I269" i="3" s="1"/>
  <c r="V251" i="3"/>
  <c r="X251" i="3" s="1"/>
  <c r="Y251" i="3" s="1"/>
  <c r="H350" i="3"/>
  <c r="I350" i="3" s="1"/>
  <c r="H318" i="3"/>
  <c r="I318" i="3" s="1"/>
  <c r="J318" i="3" s="1"/>
  <c r="V119" i="3"/>
  <c r="D260" i="1"/>
  <c r="C204" i="1"/>
  <c r="V148" i="3"/>
  <c r="H21" i="3"/>
  <c r="I21" i="3" s="1"/>
  <c r="J21" i="3" s="1"/>
  <c r="H17" i="3"/>
  <c r="I17" i="3" s="1"/>
  <c r="J17" i="3" s="1"/>
  <c r="V277" i="3"/>
  <c r="X277" i="3" s="1"/>
  <c r="Y277" i="3" s="1"/>
  <c r="V234" i="3"/>
  <c r="V212" i="3"/>
  <c r="C220" i="1"/>
  <c r="H76" i="3"/>
  <c r="I76" i="3" s="1"/>
  <c r="H68" i="3"/>
  <c r="I68" i="3" s="1"/>
  <c r="V365" i="3"/>
  <c r="H137" i="3"/>
  <c r="I137" i="3" s="1"/>
  <c r="H133" i="3"/>
  <c r="I133" i="3" s="1"/>
  <c r="H125" i="3"/>
  <c r="I125" i="3" s="1"/>
  <c r="H280" i="3"/>
  <c r="I280" i="3" s="1"/>
  <c r="H276" i="3"/>
  <c r="I276" i="3" s="1"/>
  <c r="H272" i="3"/>
  <c r="I272" i="3" s="1"/>
  <c r="H264" i="3"/>
  <c r="I264" i="3" s="1"/>
  <c r="H253" i="3"/>
  <c r="I253" i="3" s="1"/>
  <c r="H245" i="3"/>
  <c r="I245" i="3" s="1"/>
  <c r="H241" i="3"/>
  <c r="I241" i="3" s="1"/>
  <c r="H237" i="3"/>
  <c r="I237" i="3" s="1"/>
  <c r="H233" i="3"/>
  <c r="I233" i="3" s="1"/>
  <c r="H45" i="3"/>
  <c r="I45" i="3" s="1"/>
  <c r="V200" i="3"/>
  <c r="X200" i="3" s="1"/>
  <c r="Y200" i="3" s="1"/>
  <c r="Z200" i="3" s="1"/>
  <c r="X211" i="3"/>
  <c r="Y211" i="3" s="1"/>
  <c r="V214" i="3"/>
  <c r="S319" i="3"/>
  <c r="W319" i="3" s="1"/>
  <c r="B203" i="1"/>
  <c r="E203" i="1" s="1"/>
  <c r="B227" i="1"/>
  <c r="D171" i="1"/>
  <c r="E185" i="1"/>
  <c r="E64" i="1"/>
  <c r="J64" i="1" s="1"/>
  <c r="K64" i="1" s="1"/>
  <c r="L64" i="1" s="1"/>
  <c r="M64" i="1" s="1"/>
  <c r="N64" i="1" s="1"/>
  <c r="B219" i="1"/>
  <c r="B211" i="1"/>
  <c r="H104" i="3"/>
  <c r="I104" i="3" s="1"/>
  <c r="J104" i="3" s="1"/>
  <c r="H70" i="3"/>
  <c r="I70" i="3" s="1"/>
  <c r="H54" i="3"/>
  <c r="I54" i="3" s="1"/>
  <c r="H52" i="3"/>
  <c r="I52" i="3" s="1"/>
  <c r="H40" i="3"/>
  <c r="I40" i="3" s="1"/>
  <c r="V50" i="3"/>
  <c r="X50" i="3" s="1"/>
  <c r="Y50" i="3" s="1"/>
  <c r="V31" i="3"/>
  <c r="X31" i="3" s="1"/>
  <c r="Y31" i="3" s="1"/>
  <c r="X35" i="3"/>
  <c r="Y35" i="3" s="1"/>
  <c r="V51" i="3"/>
  <c r="X51" i="3" s="1"/>
  <c r="Y51" i="3" s="1"/>
  <c r="V77" i="3"/>
  <c r="X77" i="3" s="1"/>
  <c r="Y77" i="3" s="1"/>
  <c r="V27" i="3"/>
  <c r="H39" i="3"/>
  <c r="I39" i="3" s="1"/>
  <c r="H35" i="3"/>
  <c r="I35" i="3" s="1"/>
  <c r="H31" i="3"/>
  <c r="I31" i="3" s="1"/>
  <c r="H27" i="3"/>
  <c r="I27" i="3" s="1"/>
  <c r="H79" i="3"/>
  <c r="I79" i="3" s="1"/>
  <c r="H75" i="3"/>
  <c r="I75" i="3" s="1"/>
  <c r="V86" i="3"/>
  <c r="X86" i="3" s="1"/>
  <c r="Y86" i="3" s="1"/>
  <c r="D211" i="1"/>
  <c r="D187" i="1"/>
  <c r="D203" i="1"/>
  <c r="E76" i="1"/>
  <c r="J76" i="1" s="1"/>
  <c r="K76" i="1" s="1"/>
  <c r="L76" i="1" s="1"/>
  <c r="M76" i="1" s="1"/>
  <c r="N76" i="1" s="1"/>
  <c r="D227" i="1"/>
  <c r="D219" i="1"/>
  <c r="E219" i="1" s="1"/>
  <c r="B187" i="1"/>
  <c r="E187" i="1" s="1"/>
  <c r="E65" i="1"/>
  <c r="J65" i="1" s="1"/>
  <c r="K65" i="1" s="1"/>
  <c r="L65" i="1" s="1"/>
  <c r="M65" i="1" s="1"/>
  <c r="N65" i="1" s="1"/>
  <c r="E74" i="1"/>
  <c r="J74" i="1" s="1"/>
  <c r="K74" i="1" s="1"/>
  <c r="L74" i="1" s="1"/>
  <c r="M74" i="1" s="1"/>
  <c r="N74" i="1" s="1"/>
  <c r="S201" i="3"/>
  <c r="W201" i="3" s="1"/>
  <c r="X201" i="3" s="1"/>
  <c r="Y201" i="3" s="1"/>
  <c r="V104" i="3"/>
  <c r="X104" i="3" s="1"/>
  <c r="Y104" i="3" s="1"/>
  <c r="Z104" i="3" s="1"/>
  <c r="X67" i="3"/>
  <c r="Y67" i="3" s="1"/>
  <c r="S311" i="3"/>
  <c r="W311" i="3" s="1"/>
  <c r="V311" i="3"/>
  <c r="S370" i="3"/>
  <c r="W370" i="3" s="1"/>
  <c r="V370" i="3"/>
  <c r="V343" i="3"/>
  <c r="S343" i="3"/>
  <c r="W343" i="3" s="1"/>
  <c r="X343" i="3" s="1"/>
  <c r="Y343" i="3" s="1"/>
  <c r="H267" i="3"/>
  <c r="I267" i="3" s="1"/>
  <c r="S254" i="3"/>
  <c r="W254" i="3" s="1"/>
  <c r="X254" i="3" s="1"/>
  <c r="Y254" i="3" s="1"/>
  <c r="V254" i="3"/>
  <c r="S206" i="3"/>
  <c r="W206" i="3" s="1"/>
  <c r="V206" i="3"/>
  <c r="S87" i="3"/>
  <c r="W87" i="3" s="1"/>
  <c r="X87" i="3" s="1"/>
  <c r="Y87" i="3" s="1"/>
  <c r="V87" i="3"/>
  <c r="C155" i="1"/>
  <c r="D155" i="1"/>
  <c r="B273" i="1"/>
  <c r="C273" i="1"/>
  <c r="B261" i="1"/>
  <c r="C261" i="1"/>
  <c r="B245" i="1"/>
  <c r="C245" i="1"/>
  <c r="B241" i="1"/>
  <c r="C241" i="1"/>
  <c r="B237" i="1"/>
  <c r="C237" i="1"/>
  <c r="D237" i="1"/>
  <c r="C233" i="1"/>
  <c r="B233" i="1"/>
  <c r="D233" i="1"/>
  <c r="D229" i="1"/>
  <c r="C229" i="1"/>
  <c r="D225" i="1"/>
  <c r="B225" i="1"/>
  <c r="C225" i="1"/>
  <c r="D221" i="1"/>
  <c r="C221" i="1"/>
  <c r="C213" i="1"/>
  <c r="B213" i="1"/>
  <c r="E213" i="1" s="1"/>
  <c r="D213" i="1"/>
  <c r="B209" i="1"/>
  <c r="D209" i="1"/>
  <c r="B205" i="1"/>
  <c r="D205" i="1"/>
  <c r="B201" i="1"/>
  <c r="C201" i="1"/>
  <c r="D201" i="1"/>
  <c r="D197" i="1"/>
  <c r="C197" i="1"/>
  <c r="B193" i="1"/>
  <c r="D193" i="1"/>
  <c r="C193" i="1"/>
  <c r="B181" i="1"/>
  <c r="D181" i="1"/>
  <c r="B177" i="1"/>
  <c r="C177" i="1"/>
  <c r="D173" i="1"/>
  <c r="C173" i="1"/>
  <c r="B169" i="1"/>
  <c r="C169" i="1"/>
  <c r="D169" i="1"/>
  <c r="H353" i="3"/>
  <c r="I353" i="3" s="1"/>
  <c r="S152" i="3"/>
  <c r="W152" i="3" s="1"/>
  <c r="X152" i="3" s="1"/>
  <c r="Y152" i="3" s="1"/>
  <c r="V152" i="3"/>
  <c r="S14" i="3"/>
  <c r="W14" i="3" s="1"/>
  <c r="V14" i="3"/>
  <c r="S70" i="3"/>
  <c r="W70" i="3" s="1"/>
  <c r="V70" i="3"/>
  <c r="V38" i="3"/>
  <c r="X38" i="3" s="1"/>
  <c r="Y38" i="3" s="1"/>
  <c r="S129" i="3"/>
  <c r="W129" i="3" s="1"/>
  <c r="V129" i="3"/>
  <c r="S226" i="3"/>
  <c r="W226" i="3" s="1"/>
  <c r="V226" i="3"/>
  <c r="S193" i="3"/>
  <c r="W193" i="3" s="1"/>
  <c r="V193" i="3"/>
  <c r="V80" i="3"/>
  <c r="S80" i="3"/>
  <c r="W80" i="3" s="1"/>
  <c r="S54" i="3"/>
  <c r="W54" i="3" s="1"/>
  <c r="X54" i="3" s="1"/>
  <c r="Y54" i="3" s="1"/>
  <c r="V54" i="3"/>
  <c r="V134" i="3"/>
  <c r="S134" i="3"/>
  <c r="W134" i="3" s="1"/>
  <c r="X134" i="3" s="1"/>
  <c r="Y134" i="3" s="1"/>
  <c r="S340" i="3"/>
  <c r="W340" i="3" s="1"/>
  <c r="X340" i="3" s="1"/>
  <c r="Y340" i="3" s="1"/>
  <c r="V340" i="3"/>
  <c r="S272" i="3"/>
  <c r="W272" i="3" s="1"/>
  <c r="X272" i="3" s="1"/>
  <c r="Y272" i="3" s="1"/>
  <c r="V272" i="3"/>
  <c r="S209" i="3"/>
  <c r="W209" i="3" s="1"/>
  <c r="V209" i="3"/>
  <c r="S168" i="3"/>
  <c r="W168" i="3" s="1"/>
  <c r="S142" i="3"/>
  <c r="W142" i="3" s="1"/>
  <c r="X142" i="3" s="1"/>
  <c r="Y142" i="3" s="1"/>
  <c r="S136" i="3"/>
  <c r="W136" i="3" s="1"/>
  <c r="X136" i="3" s="1"/>
  <c r="Y136" i="3" s="1"/>
  <c r="S126" i="3"/>
  <c r="W126" i="3" s="1"/>
  <c r="X126" i="3" s="1"/>
  <c r="Y126" i="3" s="1"/>
  <c r="S102" i="3"/>
  <c r="W102" i="3" s="1"/>
  <c r="X102" i="3" s="1"/>
  <c r="Y102" i="3" s="1"/>
  <c r="Z102" i="3" s="1"/>
  <c r="S327" i="3"/>
  <c r="W327" i="3" s="1"/>
  <c r="X327" i="3" s="1"/>
  <c r="Y327" i="3" s="1"/>
  <c r="H26" i="3"/>
  <c r="I26" i="3" s="1"/>
  <c r="H206" i="3"/>
  <c r="I206" i="3" s="1"/>
  <c r="J206" i="3" s="1"/>
  <c r="X227" i="3"/>
  <c r="Y227" i="3" s="1"/>
  <c r="S13" i="3"/>
  <c r="W13" i="3" s="1"/>
  <c r="X13" i="3" s="1"/>
  <c r="Y13" i="3" s="1"/>
  <c r="Z13" i="3" s="1"/>
  <c r="S276" i="3"/>
  <c r="W276" i="3" s="1"/>
  <c r="X276" i="3" s="1"/>
  <c r="Y276" i="3" s="1"/>
  <c r="X258" i="3"/>
  <c r="Y258" i="3" s="1"/>
  <c r="E86" i="1"/>
  <c r="J86" i="1" s="1"/>
  <c r="K86" i="1" s="1"/>
  <c r="L86" i="1" s="1"/>
  <c r="M86" i="1" s="1"/>
  <c r="N86" i="1" s="1"/>
  <c r="H59" i="3"/>
  <c r="I59" i="3" s="1"/>
  <c r="H47" i="3"/>
  <c r="I47" i="3" s="1"/>
  <c r="H43" i="3"/>
  <c r="I43" i="3" s="1"/>
  <c r="H180" i="3"/>
  <c r="I180" i="3" s="1"/>
  <c r="H147" i="3"/>
  <c r="I147" i="3" s="1"/>
  <c r="S68" i="3"/>
  <c r="W68" i="3" s="1"/>
  <c r="X68" i="3" s="1"/>
  <c r="Y68" i="3" s="1"/>
  <c r="S52" i="3"/>
  <c r="W52" i="3" s="1"/>
  <c r="X52" i="3" s="1"/>
  <c r="Y52" i="3" s="1"/>
  <c r="S48" i="3"/>
  <c r="W48" i="3" s="1"/>
  <c r="S368" i="3"/>
  <c r="W368" i="3" s="1"/>
  <c r="X368" i="3" s="1"/>
  <c r="Y368" i="3" s="1"/>
  <c r="H101" i="3"/>
  <c r="I101" i="3" s="1"/>
  <c r="J101" i="3" s="1"/>
  <c r="H141" i="3"/>
  <c r="I141" i="3" s="1"/>
  <c r="H268" i="3"/>
  <c r="I268" i="3" s="1"/>
  <c r="H265" i="3"/>
  <c r="I265" i="3" s="1"/>
  <c r="H229" i="3"/>
  <c r="I229" i="3" s="1"/>
  <c r="F15" i="1"/>
  <c r="X356" i="3"/>
  <c r="Y356" i="3" s="1"/>
  <c r="X335" i="3"/>
  <c r="Y335" i="3" s="1"/>
  <c r="X236" i="3"/>
  <c r="Y236" i="3" s="1"/>
  <c r="X41" i="3"/>
  <c r="Y41" i="3" s="1"/>
  <c r="X39" i="3"/>
  <c r="Y39" i="3" s="1"/>
  <c r="X263" i="3"/>
  <c r="Y263" i="3" s="1"/>
  <c r="X239" i="3"/>
  <c r="Y239" i="3" s="1"/>
  <c r="S217" i="3"/>
  <c r="W217" i="3" s="1"/>
  <c r="X217" i="3" s="1"/>
  <c r="Y217" i="3" s="1"/>
  <c r="S207" i="3"/>
  <c r="W207" i="3" s="1"/>
  <c r="X207" i="3" s="1"/>
  <c r="Y207" i="3" s="1"/>
  <c r="H58" i="3"/>
  <c r="I58" i="3" s="1"/>
  <c r="H46" i="3"/>
  <c r="I46" i="3" s="1"/>
  <c r="H165" i="3"/>
  <c r="I165" i="3" s="1"/>
  <c r="H129" i="3"/>
  <c r="I129" i="3" s="1"/>
  <c r="H113" i="3"/>
  <c r="I113" i="3" s="1"/>
  <c r="J113" i="3" s="1"/>
  <c r="H109" i="3"/>
  <c r="I109" i="3" s="1"/>
  <c r="J109" i="3" s="1"/>
  <c r="H261" i="3"/>
  <c r="I261" i="3" s="1"/>
  <c r="H255" i="3"/>
  <c r="I255" i="3" s="1"/>
  <c r="H251" i="3"/>
  <c r="I251" i="3" s="1"/>
  <c r="H247" i="3"/>
  <c r="I247" i="3" s="1"/>
  <c r="H243" i="3"/>
  <c r="I243" i="3" s="1"/>
  <c r="H239" i="3"/>
  <c r="I239" i="3" s="1"/>
  <c r="H228" i="3"/>
  <c r="I228" i="3" s="1"/>
  <c r="H373" i="3"/>
  <c r="I373" i="3" s="1"/>
  <c r="H347" i="3"/>
  <c r="I347" i="3" s="1"/>
  <c r="H343" i="3"/>
  <c r="I343" i="3" s="1"/>
  <c r="H327" i="3"/>
  <c r="I327" i="3" s="1"/>
  <c r="J327" i="3" s="1"/>
  <c r="H323" i="3"/>
  <c r="I323" i="3" s="1"/>
  <c r="J323" i="3" s="1"/>
  <c r="X169" i="3"/>
  <c r="Y169" i="3" s="1"/>
  <c r="V153" i="3"/>
  <c r="V145" i="3"/>
  <c r="X145" i="3" s="1"/>
  <c r="Y145" i="3" s="1"/>
  <c r="V141" i="3"/>
  <c r="V132" i="3"/>
  <c r="X132" i="3" s="1"/>
  <c r="Y132" i="3" s="1"/>
  <c r="V125" i="3"/>
  <c r="V344" i="3"/>
  <c r="X344" i="3" s="1"/>
  <c r="Y344" i="3" s="1"/>
  <c r="V341" i="3"/>
  <c r="H217" i="3"/>
  <c r="I217" i="3" s="1"/>
  <c r="H12" i="3"/>
  <c r="I12" i="3" s="1"/>
  <c r="J12" i="3" s="1"/>
  <c r="X214" i="3"/>
  <c r="Y214" i="3" s="1"/>
  <c r="H227" i="3"/>
  <c r="I227" i="3" s="1"/>
  <c r="H225" i="3"/>
  <c r="I225" i="3" s="1"/>
  <c r="E54" i="1"/>
  <c r="J54" i="1" s="1"/>
  <c r="K54" i="1" s="1"/>
  <c r="L54" i="1" s="1"/>
  <c r="M54" i="1" s="1"/>
  <c r="N54" i="1" s="1"/>
  <c r="H77" i="3"/>
  <c r="I77" i="3" s="1"/>
  <c r="H153" i="3"/>
  <c r="I153" i="3" s="1"/>
  <c r="X65" i="3"/>
  <c r="Y65" i="3" s="1"/>
  <c r="H112" i="3"/>
  <c r="I112" i="3" s="1"/>
  <c r="J112" i="3" s="1"/>
  <c r="H279" i="3"/>
  <c r="I279" i="3" s="1"/>
  <c r="H275" i="3"/>
  <c r="I275" i="3" s="1"/>
  <c r="H271" i="3"/>
  <c r="I271" i="3" s="1"/>
  <c r="H262" i="3"/>
  <c r="I262" i="3" s="1"/>
  <c r="H260" i="3"/>
  <c r="I260" i="3" s="1"/>
  <c r="H231" i="3"/>
  <c r="I231" i="3" s="1"/>
  <c r="H369" i="3"/>
  <c r="I369" i="3" s="1"/>
  <c r="H365" i="3"/>
  <c r="I365" i="3" s="1"/>
  <c r="H361" i="3"/>
  <c r="I361" i="3" s="1"/>
  <c r="H357" i="3"/>
  <c r="I357" i="3" s="1"/>
  <c r="H344" i="3"/>
  <c r="I344" i="3" s="1"/>
  <c r="H340" i="3"/>
  <c r="I340" i="3" s="1"/>
  <c r="H338" i="3"/>
  <c r="I338" i="3" s="1"/>
  <c r="H336" i="3"/>
  <c r="I336" i="3" s="1"/>
  <c r="H334" i="3"/>
  <c r="I334" i="3" s="1"/>
  <c r="H332" i="3"/>
  <c r="I332" i="3" s="1"/>
  <c r="J332" i="3" s="1"/>
  <c r="H320" i="3"/>
  <c r="I320" i="3" s="1"/>
  <c r="J320" i="3" s="1"/>
  <c r="H342" i="3"/>
  <c r="I342" i="3" s="1"/>
  <c r="H307" i="3"/>
  <c r="I307" i="3" s="1"/>
  <c r="J307" i="3" s="1"/>
  <c r="H299" i="3"/>
  <c r="I299" i="3" s="1"/>
  <c r="J299" i="3" s="1"/>
  <c r="H322" i="3"/>
  <c r="I322" i="3" s="1"/>
  <c r="J322" i="3" s="1"/>
  <c r="H355" i="3"/>
  <c r="I355" i="3" s="1"/>
  <c r="H348" i="3"/>
  <c r="I348" i="3" s="1"/>
  <c r="H358" i="3"/>
  <c r="I358" i="3" s="1"/>
  <c r="H354" i="3"/>
  <c r="I354" i="3" s="1"/>
  <c r="H328" i="3"/>
  <c r="I328" i="3" s="1"/>
  <c r="J328" i="3" s="1"/>
  <c r="S304" i="3"/>
  <c r="W304" i="3" s="1"/>
  <c r="V306" i="3"/>
  <c r="X306" i="3" s="1"/>
  <c r="Y306" i="3" s="1"/>
  <c r="Z306" i="3" s="1"/>
  <c r="X310" i="3"/>
  <c r="Y310" i="3" s="1"/>
  <c r="Z310" i="3" s="1"/>
  <c r="S312" i="3"/>
  <c r="W312" i="3" s="1"/>
  <c r="X312" i="3" s="1"/>
  <c r="Y312" i="3" s="1"/>
  <c r="X322" i="3"/>
  <c r="Y322" i="3" s="1"/>
  <c r="X318" i="3"/>
  <c r="Y318" i="3" s="1"/>
  <c r="H213" i="3"/>
  <c r="I213" i="3" s="1"/>
  <c r="H209" i="3"/>
  <c r="I209" i="3" s="1"/>
  <c r="J209" i="3" s="1"/>
  <c r="H205" i="3"/>
  <c r="I205" i="3" s="1"/>
  <c r="J205" i="3" s="1"/>
  <c r="H201" i="3"/>
  <c r="I201" i="3" s="1"/>
  <c r="J201" i="3" s="1"/>
  <c r="H197" i="3"/>
  <c r="I197" i="3" s="1"/>
  <c r="J197" i="3" s="1"/>
  <c r="H193" i="3"/>
  <c r="I193" i="3" s="1"/>
  <c r="J193" i="3" s="1"/>
  <c r="H221" i="3"/>
  <c r="I221" i="3" s="1"/>
  <c r="H215" i="3"/>
  <c r="I215" i="3" s="1"/>
  <c r="H207" i="3"/>
  <c r="I207" i="3" s="1"/>
  <c r="J207" i="3" s="1"/>
  <c r="H195" i="3"/>
  <c r="I195" i="3" s="1"/>
  <c r="J195" i="3" s="1"/>
  <c r="H211" i="3"/>
  <c r="I211" i="3" s="1"/>
  <c r="H199" i="3"/>
  <c r="I199" i="3" s="1"/>
  <c r="J199" i="3" s="1"/>
  <c r="X192" i="3"/>
  <c r="Y192" i="3" s="1"/>
  <c r="Z192" i="3" s="1"/>
  <c r="V197" i="3"/>
  <c r="X197" i="3" s="1"/>
  <c r="Y197" i="3" s="1"/>
  <c r="Z197" i="3" s="1"/>
  <c r="V191" i="3"/>
  <c r="X191" i="3" s="1"/>
  <c r="Y191" i="3" s="1"/>
  <c r="Z191" i="3" s="1"/>
  <c r="V194" i="3"/>
  <c r="X194" i="3" s="1"/>
  <c r="Y194" i="3" s="1"/>
  <c r="Z194" i="3" s="1"/>
  <c r="X228" i="3"/>
  <c r="Y228" i="3" s="1"/>
  <c r="V113" i="3"/>
  <c r="X113" i="3" s="1"/>
  <c r="Y113" i="3" s="1"/>
  <c r="Z113" i="3" s="1"/>
  <c r="V116" i="3"/>
  <c r="V112" i="3"/>
  <c r="X112" i="3" s="1"/>
  <c r="Y112" i="3" s="1"/>
  <c r="Z112" i="3" s="1"/>
  <c r="S105" i="3"/>
  <c r="W105" i="3" s="1"/>
  <c r="X105" i="3" s="1"/>
  <c r="Y105" i="3" s="1"/>
  <c r="Z105" i="3" s="1"/>
  <c r="H105" i="3"/>
  <c r="I105" i="3" s="1"/>
  <c r="J105" i="3" s="1"/>
  <c r="H119" i="3"/>
  <c r="I119" i="3" s="1"/>
  <c r="H120" i="3"/>
  <c r="I120" i="3" s="1"/>
  <c r="H145" i="3"/>
  <c r="I145" i="3" s="1"/>
  <c r="H151" i="3"/>
  <c r="I151" i="3" s="1"/>
  <c r="H110" i="3"/>
  <c r="I110" i="3" s="1"/>
  <c r="J110" i="3" s="1"/>
  <c r="H106" i="3"/>
  <c r="I106" i="3" s="1"/>
  <c r="J106" i="3" s="1"/>
  <c r="H38" i="3"/>
  <c r="I38" i="3" s="1"/>
  <c r="H34" i="3"/>
  <c r="I34" i="3" s="1"/>
  <c r="H30" i="3"/>
  <c r="I30" i="3" s="1"/>
  <c r="H25" i="3"/>
  <c r="I25" i="3" s="1"/>
  <c r="J25" i="3" s="1"/>
  <c r="H18" i="3"/>
  <c r="I18" i="3" s="1"/>
  <c r="J18" i="3" s="1"/>
  <c r="H14" i="3"/>
  <c r="I14" i="3" s="1"/>
  <c r="J14" i="3" s="1"/>
  <c r="H55" i="3"/>
  <c r="I55" i="3" s="1"/>
  <c r="H8" i="3"/>
  <c r="I8" i="3" s="1"/>
  <c r="J8" i="3" s="1"/>
  <c r="H51" i="3"/>
  <c r="I51" i="3" s="1"/>
  <c r="H44" i="3"/>
  <c r="I44" i="3" s="1"/>
  <c r="X34" i="3"/>
  <c r="Y34" i="3" s="1"/>
  <c r="X36" i="3"/>
  <c r="Y36" i="3" s="1"/>
  <c r="V17" i="3"/>
  <c r="X17" i="3" s="1"/>
  <c r="Y17" i="3" s="1"/>
  <c r="Z17" i="3" s="1"/>
  <c r="V10" i="3"/>
  <c r="X10" i="3" s="1"/>
  <c r="Y10" i="3" s="1"/>
  <c r="Z10" i="3" s="1"/>
  <c r="V19" i="3"/>
  <c r="X19" i="3" s="1"/>
  <c r="Y19" i="3" s="1"/>
  <c r="Z19" i="3" s="1"/>
  <c r="V23" i="3"/>
  <c r="X23" i="3" s="1"/>
  <c r="Y23" i="3" s="1"/>
  <c r="B182" i="1"/>
  <c r="B206" i="1"/>
  <c r="C181" i="1"/>
  <c r="E71" i="1"/>
  <c r="J71" i="1" s="1"/>
  <c r="K71" i="1" s="1"/>
  <c r="L71" i="1" s="1"/>
  <c r="M71" i="1" s="1"/>
  <c r="N71" i="1" s="1"/>
  <c r="D198" i="1"/>
  <c r="D175" i="1"/>
  <c r="D199" i="1"/>
  <c r="J93" i="1"/>
  <c r="K93" i="1" s="1"/>
  <c r="L93" i="1" s="1"/>
  <c r="M93" i="1" s="1"/>
  <c r="N93" i="1" s="1"/>
  <c r="E90" i="1"/>
  <c r="J90" i="1" s="1"/>
  <c r="K90" i="1" s="1"/>
  <c r="L90" i="1" s="1"/>
  <c r="M90" i="1" s="1"/>
  <c r="N90" i="1" s="1"/>
  <c r="C205" i="1"/>
  <c r="E205" i="1" s="1"/>
  <c r="E34" i="1"/>
  <c r="J34" i="1" s="1"/>
  <c r="K34" i="1" s="1"/>
  <c r="L34" i="1" s="1"/>
  <c r="M34" i="1" s="1"/>
  <c r="N34" i="1" s="1"/>
  <c r="E53" i="1"/>
  <c r="J53" i="1" s="1"/>
  <c r="K53" i="1" s="1"/>
  <c r="L53" i="1" s="1"/>
  <c r="M53" i="1" s="1"/>
  <c r="N53" i="1" s="1"/>
  <c r="E58" i="1"/>
  <c r="J58" i="1" s="1"/>
  <c r="K58" i="1" s="1"/>
  <c r="L58" i="1" s="1"/>
  <c r="M58" i="1" s="1"/>
  <c r="N58" i="1" s="1"/>
  <c r="E66" i="1"/>
  <c r="J66" i="1" s="1"/>
  <c r="K66" i="1" s="1"/>
  <c r="L66" i="1" s="1"/>
  <c r="M66" i="1" s="1"/>
  <c r="N66" i="1" s="1"/>
  <c r="E212" i="1"/>
  <c r="C182" i="1"/>
  <c r="E75" i="1"/>
  <c r="J75" i="1" s="1"/>
  <c r="K75" i="1" s="1"/>
  <c r="L75" i="1" s="1"/>
  <c r="M75" i="1" s="1"/>
  <c r="N75" i="1" s="1"/>
  <c r="B230" i="1"/>
  <c r="D170" i="1"/>
  <c r="D204" i="1"/>
  <c r="E204" i="1" s="1"/>
  <c r="D220" i="1"/>
  <c r="E220" i="1" s="1"/>
  <c r="C178" i="1"/>
  <c r="D189" i="1"/>
  <c r="C202" i="1"/>
  <c r="J92" i="1"/>
  <c r="K92" i="1" s="1"/>
  <c r="L92" i="1" s="1"/>
  <c r="M92" i="1" s="1"/>
  <c r="N92" i="1" s="1"/>
  <c r="E89" i="1"/>
  <c r="J89" i="1" s="1"/>
  <c r="K89" i="1" s="1"/>
  <c r="L89" i="1" s="1"/>
  <c r="M89" i="1" s="1"/>
  <c r="N89" i="1" s="1"/>
  <c r="E81" i="1"/>
  <c r="J81" i="1" s="1"/>
  <c r="K81" i="1" s="1"/>
  <c r="L81" i="1" s="1"/>
  <c r="M81" i="1" s="1"/>
  <c r="N81" i="1" s="1"/>
  <c r="B189" i="1"/>
  <c r="B178" i="1"/>
  <c r="E70" i="1"/>
  <c r="J70" i="1" s="1"/>
  <c r="K70" i="1" s="1"/>
  <c r="L70" i="1" s="1"/>
  <c r="M70" i="1" s="1"/>
  <c r="N70" i="1" s="1"/>
  <c r="B222" i="1"/>
  <c r="C206" i="1"/>
  <c r="E80" i="1"/>
  <c r="J80" i="1" s="1"/>
  <c r="K80" i="1" s="1"/>
  <c r="L80" i="1" s="1"/>
  <c r="M80" i="1" s="1"/>
  <c r="N80" i="1" s="1"/>
  <c r="D207" i="1"/>
  <c r="D191" i="1"/>
  <c r="C230" i="1"/>
  <c r="E67" i="1"/>
  <c r="J67" i="1" s="1"/>
  <c r="K67" i="1" s="1"/>
  <c r="L67" i="1" s="1"/>
  <c r="M67" i="1" s="1"/>
  <c r="N67" i="1" s="1"/>
  <c r="E72" i="1"/>
  <c r="J72" i="1" s="1"/>
  <c r="K72" i="1" s="1"/>
  <c r="L72" i="1" s="1"/>
  <c r="M72" i="1" s="1"/>
  <c r="N72" i="1" s="1"/>
  <c r="X319" i="3"/>
  <c r="Y319" i="3" s="1"/>
  <c r="X365" i="3"/>
  <c r="Y365" i="3" s="1"/>
  <c r="X347" i="3"/>
  <c r="Y347" i="3" s="1"/>
  <c r="X331" i="3"/>
  <c r="Y331" i="3" s="1"/>
  <c r="X351" i="3"/>
  <c r="Y351" i="3" s="1"/>
  <c r="X336" i="3"/>
  <c r="Y336" i="3" s="1"/>
  <c r="V299" i="3"/>
  <c r="X299" i="3" s="1"/>
  <c r="Y299" i="3" s="1"/>
  <c r="Z299" i="3" s="1"/>
  <c r="H325" i="3"/>
  <c r="I325" i="3" s="1"/>
  <c r="J325" i="3" s="1"/>
  <c r="H305" i="3"/>
  <c r="I305" i="3" s="1"/>
  <c r="J305" i="3" s="1"/>
  <c r="H303" i="3"/>
  <c r="I303" i="3" s="1"/>
  <c r="J303" i="3" s="1"/>
  <c r="H330" i="3"/>
  <c r="I330" i="3" s="1"/>
  <c r="J330" i="3" s="1"/>
  <c r="H326" i="3"/>
  <c r="I326" i="3" s="1"/>
  <c r="J326" i="3" s="1"/>
  <c r="H324" i="3"/>
  <c r="I324" i="3" s="1"/>
  <c r="J324" i="3" s="1"/>
  <c r="H317" i="3"/>
  <c r="I317" i="3" s="1"/>
  <c r="J317" i="3" s="1"/>
  <c r="H315" i="3"/>
  <c r="I315" i="3" s="1"/>
  <c r="J315" i="3" s="1"/>
  <c r="H312" i="3"/>
  <c r="I312" i="3" s="1"/>
  <c r="J312" i="3" s="1"/>
  <c r="H308" i="3"/>
  <c r="I308" i="3" s="1"/>
  <c r="J308" i="3" s="1"/>
  <c r="H306" i="3"/>
  <c r="I306" i="3" s="1"/>
  <c r="J306" i="3" s="1"/>
  <c r="H304" i="3"/>
  <c r="I304" i="3" s="1"/>
  <c r="J304" i="3" s="1"/>
  <c r="H298" i="3"/>
  <c r="I298" i="3" s="1"/>
  <c r="J298" i="3" s="1"/>
  <c r="X203" i="3"/>
  <c r="Y203" i="3" s="1"/>
  <c r="X235" i="3"/>
  <c r="Y235" i="3" s="1"/>
  <c r="X238" i="3"/>
  <c r="Y238" i="3" s="1"/>
  <c r="X222" i="3"/>
  <c r="Y222" i="3" s="1"/>
  <c r="X232" i="3"/>
  <c r="Y232" i="3" s="1"/>
  <c r="X196" i="3"/>
  <c r="Y196" i="3" s="1"/>
  <c r="Z196" i="3" s="1"/>
  <c r="H192" i="3"/>
  <c r="I192" i="3" s="1"/>
  <c r="J192" i="3" s="1"/>
  <c r="X166" i="3"/>
  <c r="Y166" i="3" s="1"/>
  <c r="X170" i="3"/>
  <c r="Y170" i="3" s="1"/>
  <c r="X160" i="3"/>
  <c r="Y160" i="3" s="1"/>
  <c r="X141" i="3"/>
  <c r="Y141" i="3" s="1"/>
  <c r="X148" i="3"/>
  <c r="Y148" i="3" s="1"/>
  <c r="X42" i="3"/>
  <c r="Y42" i="3" s="1"/>
  <c r="X27" i="3"/>
  <c r="Y27" i="3" s="1"/>
  <c r="X30" i="3"/>
  <c r="Y30" i="3" s="1"/>
  <c r="V103" i="3"/>
  <c r="X103" i="3" s="1"/>
  <c r="Y103" i="3" s="1"/>
  <c r="Z103" i="3" s="1"/>
  <c r="V120" i="3"/>
  <c r="X120" i="3" s="1"/>
  <c r="Y120" i="3" s="1"/>
  <c r="S118" i="3"/>
  <c r="W118" i="3" s="1"/>
  <c r="X118" i="3" s="1"/>
  <c r="Y118" i="3" s="1"/>
  <c r="V110" i="3"/>
  <c r="X110" i="3" s="1"/>
  <c r="Y110" i="3" s="1"/>
  <c r="Z110" i="3" s="1"/>
  <c r="V109" i="3"/>
  <c r="X109" i="3" s="1"/>
  <c r="Y109" i="3" s="1"/>
  <c r="Z109" i="3" s="1"/>
  <c r="V107" i="3"/>
  <c r="X107" i="3" s="1"/>
  <c r="Y107" i="3" s="1"/>
  <c r="Z107" i="3" s="1"/>
  <c r="V111" i="3"/>
  <c r="X111" i="3" s="1"/>
  <c r="Y111" i="3" s="1"/>
  <c r="Z111" i="3" s="1"/>
  <c r="V101" i="3"/>
  <c r="X101" i="3" s="1"/>
  <c r="Y101" i="3" s="1"/>
  <c r="Z101" i="3" s="1"/>
  <c r="S121" i="3"/>
  <c r="W121" i="3" s="1"/>
  <c r="X121" i="3" s="1"/>
  <c r="Y121" i="3" s="1"/>
  <c r="H116" i="3"/>
  <c r="I116" i="3" s="1"/>
  <c r="J116" i="3" s="1"/>
  <c r="H134" i="3"/>
  <c r="I134" i="3" s="1"/>
  <c r="H131" i="3"/>
  <c r="I131" i="3" s="1"/>
  <c r="H117" i="3"/>
  <c r="I117" i="3" s="1"/>
  <c r="H107" i="3"/>
  <c r="I107" i="3" s="1"/>
  <c r="J107" i="3" s="1"/>
  <c r="H132" i="3"/>
  <c r="I132" i="3" s="1"/>
  <c r="H126" i="3"/>
  <c r="I126" i="3" s="1"/>
  <c r="X11" i="3"/>
  <c r="Y11" i="3" s="1"/>
  <c r="Z11" i="3" s="1"/>
  <c r="V18" i="3"/>
  <c r="X18" i="3" s="1"/>
  <c r="Y18" i="3" s="1"/>
  <c r="Z18" i="3" s="1"/>
  <c r="S9" i="3"/>
  <c r="W9" i="3" s="1"/>
  <c r="X9" i="3" s="1"/>
  <c r="Y9" i="3" s="1"/>
  <c r="Z9" i="3" s="1"/>
  <c r="H37" i="3"/>
  <c r="I37" i="3" s="1"/>
  <c r="D210" i="1"/>
  <c r="D218" i="1"/>
  <c r="E218" i="1" s="1"/>
  <c r="D226" i="1"/>
  <c r="D234" i="1"/>
  <c r="C170" i="1"/>
  <c r="C174" i="1"/>
  <c r="C194" i="1"/>
  <c r="C198" i="1"/>
  <c r="E88" i="1"/>
  <c r="J88" i="1" s="1"/>
  <c r="K88" i="1" s="1"/>
  <c r="L88" i="1" s="1"/>
  <c r="M88" i="1" s="1"/>
  <c r="N88" i="1" s="1"/>
  <c r="E82" i="1"/>
  <c r="J82" i="1" s="1"/>
  <c r="K82" i="1" s="1"/>
  <c r="L82" i="1" s="1"/>
  <c r="M82" i="1" s="1"/>
  <c r="N82" i="1" s="1"/>
  <c r="C234" i="1"/>
  <c r="E234" i="1" s="1"/>
  <c r="B202" i="1"/>
  <c r="B190" i="1"/>
  <c r="E30" i="1"/>
  <c r="J30" i="1" s="1"/>
  <c r="K30" i="1" s="1"/>
  <c r="L30" i="1" s="1"/>
  <c r="M30" i="1" s="1"/>
  <c r="N30" i="1" s="1"/>
  <c r="E32" i="1"/>
  <c r="J32" i="1" s="1"/>
  <c r="K32" i="1" s="1"/>
  <c r="L32" i="1" s="1"/>
  <c r="M32" i="1" s="1"/>
  <c r="N32" i="1" s="1"/>
  <c r="E36" i="1"/>
  <c r="J36" i="1" s="1"/>
  <c r="K36" i="1" s="1"/>
  <c r="L36" i="1" s="1"/>
  <c r="M36" i="1" s="1"/>
  <c r="N36" i="1" s="1"/>
  <c r="E38" i="1"/>
  <c r="J38" i="1" s="1"/>
  <c r="K38" i="1" s="1"/>
  <c r="L38" i="1" s="1"/>
  <c r="M38" i="1" s="1"/>
  <c r="N38" i="1" s="1"/>
  <c r="E40" i="1"/>
  <c r="J40" i="1" s="1"/>
  <c r="K40" i="1" s="1"/>
  <c r="L40" i="1" s="1"/>
  <c r="M40" i="1" s="1"/>
  <c r="N40" i="1" s="1"/>
  <c r="E42" i="1"/>
  <c r="J42" i="1" s="1"/>
  <c r="K42" i="1" s="1"/>
  <c r="L42" i="1" s="1"/>
  <c r="M42" i="1" s="1"/>
  <c r="N42" i="1" s="1"/>
  <c r="E46" i="1"/>
  <c r="J46" i="1" s="1"/>
  <c r="K46" i="1" s="1"/>
  <c r="L46" i="1" s="1"/>
  <c r="M46" i="1" s="1"/>
  <c r="N46" i="1" s="1"/>
  <c r="E48" i="1"/>
  <c r="J48" i="1" s="1"/>
  <c r="K48" i="1" s="1"/>
  <c r="L48" i="1" s="1"/>
  <c r="M48" i="1" s="1"/>
  <c r="N48" i="1" s="1"/>
  <c r="E50" i="1"/>
  <c r="J50" i="1" s="1"/>
  <c r="K50" i="1" s="1"/>
  <c r="L50" i="1" s="1"/>
  <c r="M50" i="1" s="1"/>
  <c r="N50" i="1" s="1"/>
  <c r="E56" i="1"/>
  <c r="J56" i="1" s="1"/>
  <c r="K56" i="1" s="1"/>
  <c r="L56" i="1" s="1"/>
  <c r="M56" i="1" s="1"/>
  <c r="N56" i="1" s="1"/>
  <c r="E61" i="1"/>
  <c r="J61" i="1" s="1"/>
  <c r="K61" i="1" s="1"/>
  <c r="L61" i="1" s="1"/>
  <c r="M61" i="1" s="1"/>
  <c r="N61" i="1" s="1"/>
  <c r="E62" i="1"/>
  <c r="J62" i="1" s="1"/>
  <c r="K62" i="1" s="1"/>
  <c r="L62" i="1" s="1"/>
  <c r="M62" i="1" s="1"/>
  <c r="N62" i="1" s="1"/>
  <c r="D190" i="1"/>
  <c r="D174" i="1"/>
  <c r="D194" i="1"/>
  <c r="B226" i="1"/>
  <c r="C186" i="1"/>
  <c r="E85" i="1"/>
  <c r="J85" i="1" s="1"/>
  <c r="K85" i="1" s="1"/>
  <c r="L85" i="1" s="1"/>
  <c r="M85" i="1" s="1"/>
  <c r="N85" i="1" s="1"/>
  <c r="C222" i="1"/>
  <c r="B214" i="1"/>
  <c r="E214" i="1" s="1"/>
  <c r="B210" i="1"/>
  <c r="B186" i="1"/>
  <c r="E59" i="1"/>
  <c r="J59" i="1" s="1"/>
  <c r="K59" i="1" s="1"/>
  <c r="L59" i="1" s="1"/>
  <c r="M59" i="1" s="1"/>
  <c r="N59" i="1" s="1"/>
  <c r="E69" i="1"/>
  <c r="J69" i="1" s="1"/>
  <c r="K69" i="1" s="1"/>
  <c r="L69" i="1" s="1"/>
  <c r="M69" i="1" s="1"/>
  <c r="N69" i="1" s="1"/>
  <c r="E73" i="1"/>
  <c r="J73" i="1" s="1"/>
  <c r="K73" i="1" s="1"/>
  <c r="L73" i="1" s="1"/>
  <c r="M73" i="1" s="1"/>
  <c r="N73" i="1" s="1"/>
  <c r="E78" i="1"/>
  <c r="J78" i="1" s="1"/>
  <c r="K78" i="1" s="1"/>
  <c r="L78" i="1" s="1"/>
  <c r="M78" i="1" s="1"/>
  <c r="N78" i="1" s="1"/>
  <c r="E77" i="1"/>
  <c r="J77" i="1" s="1"/>
  <c r="K77" i="1" s="1"/>
  <c r="L77" i="1" s="1"/>
  <c r="M77" i="1" s="1"/>
  <c r="N77" i="1" s="1"/>
  <c r="E63" i="1"/>
  <c r="J63" i="1" s="1"/>
  <c r="K63" i="1" s="1"/>
  <c r="L63" i="1" s="1"/>
  <c r="M63" i="1" s="1"/>
  <c r="N63" i="1" s="1"/>
  <c r="E68" i="1"/>
  <c r="J68" i="1" s="1"/>
  <c r="K68" i="1" s="1"/>
  <c r="L68" i="1" s="1"/>
  <c r="M68" i="1" s="1"/>
  <c r="N68" i="1" s="1"/>
  <c r="C166" i="1"/>
  <c r="B166" i="1"/>
  <c r="D165" i="1"/>
  <c r="B165" i="1"/>
  <c r="S362" i="3"/>
  <c r="W362" i="3" s="1"/>
  <c r="V362" i="3"/>
  <c r="V15" i="3"/>
  <c r="X15" i="3" s="1"/>
  <c r="Y15" i="3" s="1"/>
  <c r="Z15" i="3" s="1"/>
  <c r="C224" i="1"/>
  <c r="D224" i="1"/>
  <c r="B184" i="1"/>
  <c r="C184" i="1"/>
  <c r="H367" i="3"/>
  <c r="I367" i="3" s="1"/>
  <c r="S315" i="3"/>
  <c r="W315" i="3" s="1"/>
  <c r="V315" i="3"/>
  <c r="H210" i="3"/>
  <c r="I210" i="3" s="1"/>
  <c r="H202" i="3"/>
  <c r="I202" i="3" s="1"/>
  <c r="J202" i="3" s="1"/>
  <c r="V298" i="3"/>
  <c r="X298" i="3" s="1"/>
  <c r="Y298" i="3" s="1"/>
  <c r="Z298" i="3" s="1"/>
  <c r="C158" i="1"/>
  <c r="V178" i="3"/>
  <c r="S178" i="3"/>
  <c r="W178" i="3" s="1"/>
  <c r="V64" i="3"/>
  <c r="S64" i="3"/>
  <c r="W64" i="3" s="1"/>
  <c r="V302" i="3"/>
  <c r="X302" i="3" s="1"/>
  <c r="Y302" i="3" s="1"/>
  <c r="Z302" i="3" s="1"/>
  <c r="X177" i="3"/>
  <c r="Y177" i="3" s="1"/>
  <c r="V57" i="3"/>
  <c r="X57" i="3" s="1"/>
  <c r="Y57" i="3" s="1"/>
  <c r="X221" i="3"/>
  <c r="Y221" i="3" s="1"/>
  <c r="D248" i="1"/>
  <c r="S163" i="3"/>
  <c r="W163" i="3" s="1"/>
  <c r="X163" i="3" s="1"/>
  <c r="Y163" i="3" s="1"/>
  <c r="V144" i="3"/>
  <c r="X144" i="3" s="1"/>
  <c r="Y144" i="3" s="1"/>
  <c r="X127" i="3"/>
  <c r="Y127" i="3" s="1"/>
  <c r="X116" i="3"/>
  <c r="Y116" i="3" s="1"/>
  <c r="V324" i="3"/>
  <c r="X324" i="3" s="1"/>
  <c r="Y324" i="3" s="1"/>
  <c r="S308" i="3"/>
  <c r="W308" i="3" s="1"/>
  <c r="V308" i="3"/>
  <c r="H212" i="3"/>
  <c r="I212" i="3" s="1"/>
  <c r="X212" i="3"/>
  <c r="Y212" i="3" s="1"/>
  <c r="V242" i="3"/>
  <c r="S242" i="3"/>
  <c r="W242" i="3" s="1"/>
  <c r="E87" i="1"/>
  <c r="J87" i="1" s="1"/>
  <c r="K87" i="1" s="1"/>
  <c r="L87" i="1" s="1"/>
  <c r="M87" i="1" s="1"/>
  <c r="N87" i="1" s="1"/>
  <c r="B183" i="1"/>
  <c r="C175" i="1"/>
  <c r="E175" i="1" s="1"/>
  <c r="E55" i="1"/>
  <c r="J55" i="1" s="1"/>
  <c r="K55" i="1" s="1"/>
  <c r="L55" i="1" s="1"/>
  <c r="M55" i="1" s="1"/>
  <c r="N55" i="1" s="1"/>
  <c r="S90" i="3"/>
  <c r="W90" i="3" s="1"/>
  <c r="V90" i="3"/>
  <c r="S72" i="3"/>
  <c r="W72" i="3" s="1"/>
  <c r="V72" i="3"/>
  <c r="S359" i="3"/>
  <c r="W359" i="3" s="1"/>
  <c r="X359" i="3" s="1"/>
  <c r="Y359" i="3" s="1"/>
  <c r="H254" i="3"/>
  <c r="I254" i="3" s="1"/>
  <c r="H246" i="3"/>
  <c r="I246" i="3" s="1"/>
  <c r="H297" i="3"/>
  <c r="I297" i="3" s="1"/>
  <c r="J297" i="3" s="1"/>
  <c r="B272" i="1"/>
  <c r="C272" i="1"/>
  <c r="D272" i="1"/>
  <c r="C208" i="1"/>
  <c r="B208" i="1"/>
  <c r="D208" i="1"/>
  <c r="C176" i="1"/>
  <c r="D176" i="1"/>
  <c r="H198" i="3"/>
  <c r="I198" i="3" s="1"/>
  <c r="J198" i="3" s="1"/>
  <c r="S74" i="3"/>
  <c r="W74" i="3" s="1"/>
  <c r="V74" i="3"/>
  <c r="C157" i="1"/>
  <c r="F157" i="1" s="1"/>
  <c r="H157" i="1" s="1"/>
  <c r="D157" i="1"/>
  <c r="E157" i="1"/>
  <c r="C271" i="1"/>
  <c r="B271" i="1"/>
  <c r="C255" i="1"/>
  <c r="B255" i="1"/>
  <c r="B247" i="1"/>
  <c r="C247" i="1"/>
  <c r="B231" i="1"/>
  <c r="C231" i="1"/>
  <c r="B223" i="1"/>
  <c r="C223" i="1"/>
  <c r="D223" i="1"/>
  <c r="B167" i="1"/>
  <c r="C167" i="1"/>
  <c r="V22" i="3"/>
  <c r="X22" i="3" s="1"/>
  <c r="Y22" i="3" s="1"/>
  <c r="X119" i="3"/>
  <c r="Y119" i="3" s="1"/>
  <c r="D263" i="1"/>
  <c r="D215" i="1"/>
  <c r="D183" i="1"/>
  <c r="D158" i="1"/>
  <c r="F17" i="1"/>
  <c r="H17" i="1" s="1"/>
  <c r="S137" i="3"/>
  <c r="W137" i="3" s="1"/>
  <c r="X137" i="3" s="1"/>
  <c r="Y137" i="3" s="1"/>
  <c r="S303" i="3"/>
  <c r="W303" i="3" s="1"/>
  <c r="X303" i="3" s="1"/>
  <c r="Y303" i="3" s="1"/>
  <c r="Z303" i="3" s="1"/>
  <c r="H13" i="3"/>
  <c r="I13" i="3" s="1"/>
  <c r="J13" i="3" s="1"/>
  <c r="V199" i="3"/>
  <c r="X199" i="3" s="1"/>
  <c r="Y199" i="3" s="1"/>
  <c r="Z199" i="3" s="1"/>
  <c r="S267" i="3"/>
  <c r="W267" i="3" s="1"/>
  <c r="V267" i="3"/>
  <c r="X244" i="3"/>
  <c r="Y244" i="3" s="1"/>
  <c r="S88" i="3"/>
  <c r="W88" i="3" s="1"/>
  <c r="V88" i="3"/>
  <c r="S373" i="3"/>
  <c r="W373" i="3" s="1"/>
  <c r="V373" i="3"/>
  <c r="H102" i="3"/>
  <c r="I102" i="3" s="1"/>
  <c r="J102" i="3" s="1"/>
  <c r="H273" i="3"/>
  <c r="I273" i="3" s="1"/>
  <c r="H333" i="3"/>
  <c r="I333" i="3" s="1"/>
  <c r="J333" i="3" s="1"/>
  <c r="S346" i="3"/>
  <c r="W346" i="3" s="1"/>
  <c r="V346" i="3"/>
  <c r="S371" i="3"/>
  <c r="W371" i="3" s="1"/>
  <c r="V371" i="3"/>
  <c r="V16" i="3"/>
  <c r="X16" i="3" s="1"/>
  <c r="Y16" i="3" s="1"/>
  <c r="Z16" i="3" s="1"/>
  <c r="S55" i="3"/>
  <c r="W55" i="3" s="1"/>
  <c r="V55" i="3"/>
  <c r="X143" i="3"/>
  <c r="Y143" i="3" s="1"/>
  <c r="V301" i="3"/>
  <c r="S301" i="3"/>
  <c r="W301" i="3" s="1"/>
  <c r="S205" i="3"/>
  <c r="W205" i="3" s="1"/>
  <c r="V205" i="3"/>
  <c r="C264" i="1"/>
  <c r="D264" i="1"/>
  <c r="C240" i="1"/>
  <c r="D240" i="1"/>
  <c r="D216" i="1"/>
  <c r="C216" i="1"/>
  <c r="C192" i="1"/>
  <c r="D192" i="1"/>
  <c r="B168" i="1"/>
  <c r="C168" i="1"/>
  <c r="H359" i="3"/>
  <c r="I359" i="3" s="1"/>
  <c r="X233" i="3"/>
  <c r="Y233" i="3" s="1"/>
  <c r="S139" i="3"/>
  <c r="W139" i="3" s="1"/>
  <c r="V139" i="3"/>
  <c r="S29" i="3"/>
  <c r="W29" i="3" s="1"/>
  <c r="V29" i="3"/>
  <c r="S33" i="3"/>
  <c r="W33" i="3" s="1"/>
  <c r="V33" i="3"/>
  <c r="S253" i="3"/>
  <c r="W253" i="3" s="1"/>
  <c r="V253" i="3"/>
  <c r="S246" i="3"/>
  <c r="W246" i="3" s="1"/>
  <c r="V246" i="3"/>
  <c r="V62" i="3"/>
  <c r="S62" i="3"/>
  <c r="W62" i="3" s="1"/>
  <c r="H10" i="3"/>
  <c r="I10" i="3" s="1"/>
  <c r="J10" i="3" s="1"/>
  <c r="B256" i="1"/>
  <c r="C256" i="1"/>
  <c r="D256" i="1"/>
  <c r="B200" i="1"/>
  <c r="C200" i="1"/>
  <c r="D168" i="1"/>
  <c r="H214" i="3"/>
  <c r="I214" i="3" s="1"/>
  <c r="H194" i="3"/>
  <c r="I194" i="3" s="1"/>
  <c r="J194" i="3" s="1"/>
  <c r="S280" i="3"/>
  <c r="W280" i="3" s="1"/>
  <c r="V280" i="3"/>
  <c r="V229" i="3"/>
  <c r="X229" i="3" s="1"/>
  <c r="Y229" i="3" s="1"/>
  <c r="X354" i="3"/>
  <c r="Y354" i="3" s="1"/>
  <c r="B224" i="1"/>
  <c r="X328" i="3"/>
  <c r="Y328" i="3" s="1"/>
  <c r="C207" i="1"/>
  <c r="S60" i="3"/>
  <c r="W60" i="3" s="1"/>
  <c r="V60" i="3"/>
  <c r="X53" i="3"/>
  <c r="Y53" i="3" s="1"/>
  <c r="V26" i="3"/>
  <c r="X26" i="3" s="1"/>
  <c r="Y26" i="3" s="1"/>
  <c r="X128" i="3"/>
  <c r="Y128" i="3" s="1"/>
  <c r="V325" i="3"/>
  <c r="S325" i="3"/>
  <c r="W325" i="3" s="1"/>
  <c r="H16" i="3"/>
  <c r="I16" i="3" s="1"/>
  <c r="J16" i="3" s="1"/>
  <c r="X256" i="3"/>
  <c r="Y256" i="3" s="1"/>
  <c r="C215" i="1"/>
  <c r="C199" i="1"/>
  <c r="B191" i="1"/>
  <c r="B176" i="1"/>
  <c r="X85" i="3"/>
  <c r="Y85" i="3" s="1"/>
  <c r="S79" i="3"/>
  <c r="W79" i="3" s="1"/>
  <c r="V79" i="3"/>
  <c r="X125" i="3"/>
  <c r="Y125" i="3" s="1"/>
  <c r="H33" i="3"/>
  <c r="I33" i="3" s="1"/>
  <c r="H29" i="3"/>
  <c r="I29" i="3" s="1"/>
  <c r="S248" i="3"/>
  <c r="W248" i="3" s="1"/>
  <c r="V248" i="3"/>
  <c r="S202" i="3"/>
  <c r="W202" i="3" s="1"/>
  <c r="V202" i="3"/>
  <c r="E79" i="1"/>
  <c r="J79" i="1" s="1"/>
  <c r="K79" i="1" s="1"/>
  <c r="L79" i="1" s="1"/>
  <c r="M79" i="1" s="1"/>
  <c r="N79" i="1" s="1"/>
  <c r="E25" i="1"/>
  <c r="E33" i="1"/>
  <c r="J33" i="1" s="1"/>
  <c r="K33" i="1" s="1"/>
  <c r="L33" i="1" s="1"/>
  <c r="M33" i="1" s="1"/>
  <c r="N33" i="1" s="1"/>
  <c r="E41" i="1"/>
  <c r="J41" i="1" s="1"/>
  <c r="K41" i="1" s="1"/>
  <c r="L41" i="1" s="1"/>
  <c r="M41" i="1" s="1"/>
  <c r="N41" i="1" s="1"/>
  <c r="E49" i="1"/>
  <c r="J49" i="1" s="1"/>
  <c r="K49" i="1" s="1"/>
  <c r="L49" i="1" s="1"/>
  <c r="M49" i="1" s="1"/>
  <c r="N49" i="1" s="1"/>
  <c r="E57" i="1"/>
  <c r="J57" i="1" s="1"/>
  <c r="K57" i="1" s="1"/>
  <c r="L57" i="1" s="1"/>
  <c r="M57" i="1" s="1"/>
  <c r="N57" i="1" s="1"/>
  <c r="J132" i="1"/>
  <c r="K132" i="1" s="1"/>
  <c r="L132" i="1" s="1"/>
  <c r="M132" i="1" s="1"/>
  <c r="N132" i="1" s="1"/>
  <c r="H139" i="3"/>
  <c r="I139" i="3" s="1"/>
  <c r="H114" i="3"/>
  <c r="I114" i="3" s="1"/>
  <c r="J114" i="3" s="1"/>
  <c r="H278" i="3"/>
  <c r="I278" i="3" s="1"/>
  <c r="B249" i="1"/>
  <c r="C249" i="1"/>
  <c r="B217" i="1"/>
  <c r="C217" i="1"/>
  <c r="H364" i="3"/>
  <c r="I364" i="3" s="1"/>
  <c r="X158" i="3"/>
  <c r="Y158" i="3" s="1"/>
  <c r="X304" i="3"/>
  <c r="Y304" i="3" s="1"/>
  <c r="Z304" i="3" s="1"/>
  <c r="H9" i="3"/>
  <c r="I9" i="3" s="1"/>
  <c r="J9" i="3" s="1"/>
  <c r="V265" i="3"/>
  <c r="X265" i="3" s="1"/>
  <c r="Y265" i="3" s="1"/>
  <c r="X260" i="3"/>
  <c r="Y260" i="3" s="1"/>
  <c r="X204" i="3"/>
  <c r="Y204" i="3" s="1"/>
  <c r="S76" i="3"/>
  <c r="W76" i="3" s="1"/>
  <c r="V76" i="3"/>
  <c r="S58" i="3"/>
  <c r="W58" i="3" s="1"/>
  <c r="V58" i="3"/>
  <c r="H127" i="3"/>
  <c r="I127" i="3" s="1"/>
  <c r="H270" i="3"/>
  <c r="I270" i="3" s="1"/>
  <c r="H257" i="3"/>
  <c r="I257" i="3" s="1"/>
  <c r="H356" i="3"/>
  <c r="I356" i="3" s="1"/>
  <c r="H314" i="3"/>
  <c r="I314" i="3" s="1"/>
  <c r="J314" i="3" s="1"/>
  <c r="H216" i="3"/>
  <c r="I216" i="3" s="1"/>
  <c r="H208" i="3"/>
  <c r="I208" i="3" s="1"/>
  <c r="J208" i="3" s="1"/>
  <c r="H204" i="3"/>
  <c r="I204" i="3" s="1"/>
  <c r="J204" i="3" s="1"/>
  <c r="H200" i="3"/>
  <c r="I200" i="3" s="1"/>
  <c r="J200" i="3" s="1"/>
  <c r="H196" i="3"/>
  <c r="I196" i="3" s="1"/>
  <c r="J196" i="3" s="1"/>
  <c r="J130" i="1"/>
  <c r="K130" i="1" s="1"/>
  <c r="L130" i="1" s="1"/>
  <c r="M130" i="1" s="1"/>
  <c r="N130" i="1" s="1"/>
  <c r="J125" i="1"/>
  <c r="K125" i="1" s="1"/>
  <c r="L125" i="1" s="1"/>
  <c r="M125" i="1" s="1"/>
  <c r="N125" i="1" s="1"/>
  <c r="X66" i="3"/>
  <c r="Y66" i="3" s="1"/>
  <c r="S63" i="3"/>
  <c r="W63" i="3" s="1"/>
  <c r="V63" i="3"/>
  <c r="H108" i="3"/>
  <c r="I108" i="3" s="1"/>
  <c r="J108" i="3" s="1"/>
  <c r="H249" i="3"/>
  <c r="I249" i="3" s="1"/>
  <c r="B235" i="1"/>
  <c r="C235" i="1"/>
  <c r="B195" i="1"/>
  <c r="C195" i="1"/>
  <c r="B179" i="1"/>
  <c r="C179" i="1"/>
  <c r="H345" i="3"/>
  <c r="I345" i="3" s="1"/>
  <c r="H14" i="1"/>
  <c r="J14" i="1" s="1"/>
  <c r="X164" i="3"/>
  <c r="Y164" i="3" s="1"/>
  <c r="X219" i="3"/>
  <c r="Y219" i="3" s="1"/>
  <c r="H191" i="3"/>
  <c r="I191" i="3" s="1"/>
  <c r="H22" i="3"/>
  <c r="I22" i="3" s="1"/>
  <c r="J22" i="3" s="1"/>
  <c r="H15" i="3"/>
  <c r="I15" i="3" s="1"/>
  <c r="J15" i="3" s="1"/>
  <c r="X231" i="3"/>
  <c r="Y231" i="3" s="1"/>
  <c r="V210" i="3"/>
  <c r="X210" i="3" s="1"/>
  <c r="Y210" i="3" s="1"/>
  <c r="S243" i="3"/>
  <c r="W243" i="3" s="1"/>
  <c r="X243" i="3" s="1"/>
  <c r="Y243" i="3" s="1"/>
  <c r="V243" i="3"/>
  <c r="J91" i="1"/>
  <c r="K91" i="1" s="1"/>
  <c r="L91" i="1" s="1"/>
  <c r="M91" i="1" s="1"/>
  <c r="N91" i="1" s="1"/>
  <c r="H166" i="3"/>
  <c r="I166" i="3" s="1"/>
  <c r="H158" i="3"/>
  <c r="I158" i="3" s="1"/>
  <c r="S71" i="3"/>
  <c r="W71" i="3" s="1"/>
  <c r="V71" i="3"/>
  <c r="S56" i="3"/>
  <c r="W56" i="3" s="1"/>
  <c r="V56" i="3"/>
  <c r="S369" i="3"/>
  <c r="W369" i="3" s="1"/>
  <c r="V369" i="3"/>
  <c r="S363" i="3"/>
  <c r="W363" i="3" s="1"/>
  <c r="X363" i="3" s="1"/>
  <c r="Y363" i="3" s="1"/>
  <c r="S360" i="3"/>
  <c r="W360" i="3" s="1"/>
  <c r="V360" i="3"/>
  <c r="H143" i="3"/>
  <c r="I143" i="3" s="1"/>
  <c r="H111" i="3"/>
  <c r="I111" i="3" s="1"/>
  <c r="J111" i="3" s="1"/>
  <c r="H238" i="3"/>
  <c r="I238" i="3" s="1"/>
  <c r="H375" i="3"/>
  <c r="I375" i="3" s="1"/>
  <c r="X234" i="3"/>
  <c r="Y234" i="3" s="1"/>
  <c r="E31" i="1"/>
  <c r="J31" i="1" s="1"/>
  <c r="K31" i="1" s="1"/>
  <c r="L31" i="1" s="1"/>
  <c r="M31" i="1" s="1"/>
  <c r="N31" i="1" s="1"/>
  <c r="E39" i="1"/>
  <c r="J39" i="1" s="1"/>
  <c r="K39" i="1" s="1"/>
  <c r="L39" i="1" s="1"/>
  <c r="M39" i="1" s="1"/>
  <c r="N39" i="1" s="1"/>
  <c r="E47" i="1"/>
  <c r="J47" i="1" s="1"/>
  <c r="K47" i="1" s="1"/>
  <c r="L47" i="1" s="1"/>
  <c r="M47" i="1" s="1"/>
  <c r="N47" i="1" s="1"/>
  <c r="J127" i="1"/>
  <c r="K127" i="1" s="1"/>
  <c r="L127" i="1" s="1"/>
  <c r="M127" i="1" s="1"/>
  <c r="N127" i="1" s="1"/>
  <c r="J116" i="1"/>
  <c r="K116" i="1" s="1"/>
  <c r="L116" i="1" s="1"/>
  <c r="M116" i="1" s="1"/>
  <c r="N116" i="1" s="1"/>
  <c r="V375" i="3"/>
  <c r="X375" i="3" s="1"/>
  <c r="Y375" i="3" s="1"/>
  <c r="J129" i="1"/>
  <c r="K129" i="1" s="1"/>
  <c r="L129" i="1" s="1"/>
  <c r="M129" i="1" s="1"/>
  <c r="N129" i="1" s="1"/>
  <c r="J120" i="1"/>
  <c r="K120" i="1" s="1"/>
  <c r="L120" i="1" s="1"/>
  <c r="M120" i="1" s="1"/>
  <c r="N120" i="1" s="1"/>
  <c r="J118" i="1"/>
  <c r="K118" i="1" s="1"/>
  <c r="L118" i="1" s="1"/>
  <c r="M118" i="1" s="1"/>
  <c r="N118" i="1" s="1"/>
  <c r="H64" i="3"/>
  <c r="I64" i="3" s="1"/>
  <c r="H60" i="3"/>
  <c r="I60" i="3" s="1"/>
  <c r="H41" i="3"/>
  <c r="I41" i="3" s="1"/>
  <c r="H128" i="3"/>
  <c r="I128" i="3" s="1"/>
  <c r="H122" i="3"/>
  <c r="I122" i="3" s="1"/>
  <c r="H349" i="3"/>
  <c r="I349" i="3" s="1"/>
  <c r="H329" i="3"/>
  <c r="I329" i="3" s="1"/>
  <c r="J329" i="3" s="1"/>
  <c r="H319" i="3"/>
  <c r="I319" i="3" s="1"/>
  <c r="J319" i="3" s="1"/>
  <c r="H309" i="3"/>
  <c r="I309" i="3" s="1"/>
  <c r="J309" i="3" s="1"/>
  <c r="E29" i="1"/>
  <c r="J29" i="1" s="1"/>
  <c r="K29" i="1" s="1"/>
  <c r="L29" i="1" s="1"/>
  <c r="M29" i="1" s="1"/>
  <c r="N29" i="1" s="1"/>
  <c r="E37" i="1"/>
  <c r="J37" i="1" s="1"/>
  <c r="K37" i="1" s="1"/>
  <c r="L37" i="1" s="1"/>
  <c r="M37" i="1" s="1"/>
  <c r="N37" i="1" s="1"/>
  <c r="E45" i="1"/>
  <c r="J45" i="1" s="1"/>
  <c r="K45" i="1" s="1"/>
  <c r="L45" i="1" s="1"/>
  <c r="M45" i="1" s="1"/>
  <c r="N45" i="1" s="1"/>
  <c r="J122" i="1"/>
  <c r="K122" i="1" s="1"/>
  <c r="L122" i="1" s="1"/>
  <c r="M122" i="1" s="1"/>
  <c r="N122" i="1" s="1"/>
  <c r="H56" i="3"/>
  <c r="I56" i="3" s="1"/>
  <c r="H48" i="3"/>
  <c r="I48" i="3" s="1"/>
  <c r="H167" i="3"/>
  <c r="I167" i="3" s="1"/>
  <c r="H149" i="3"/>
  <c r="I149" i="3" s="1"/>
  <c r="H103" i="3"/>
  <c r="I103" i="3" s="1"/>
  <c r="J103" i="3" s="1"/>
  <c r="H274" i="3"/>
  <c r="I274" i="3" s="1"/>
  <c r="H266" i="3"/>
  <c r="I266" i="3" s="1"/>
  <c r="H258" i="3"/>
  <c r="I258" i="3" s="1"/>
  <c r="H250" i="3"/>
  <c r="I250" i="3" s="1"/>
  <c r="H242" i="3"/>
  <c r="I242" i="3" s="1"/>
  <c r="H234" i="3"/>
  <c r="I234" i="3" s="1"/>
  <c r="H296" i="3"/>
  <c r="I296" i="3" s="1"/>
  <c r="H368" i="3"/>
  <c r="I368" i="3" s="1"/>
  <c r="H360" i="3"/>
  <c r="I360" i="3" s="1"/>
  <c r="H352" i="3"/>
  <c r="I352" i="3" s="1"/>
  <c r="H346" i="3"/>
  <c r="I346" i="3" s="1"/>
  <c r="X245" i="3"/>
  <c r="Y245" i="3" s="1"/>
  <c r="E83" i="1"/>
  <c r="J83" i="1" s="1"/>
  <c r="K83" i="1" s="1"/>
  <c r="L83" i="1" s="1"/>
  <c r="M83" i="1" s="1"/>
  <c r="N83" i="1" s="1"/>
  <c r="E27" i="1"/>
  <c r="J27" i="1" s="1"/>
  <c r="K27" i="1" s="1"/>
  <c r="L27" i="1" s="1"/>
  <c r="M27" i="1" s="1"/>
  <c r="N27" i="1" s="1"/>
  <c r="E35" i="1"/>
  <c r="J35" i="1" s="1"/>
  <c r="K35" i="1" s="1"/>
  <c r="L35" i="1" s="1"/>
  <c r="M35" i="1" s="1"/>
  <c r="N35" i="1" s="1"/>
  <c r="E43" i="1"/>
  <c r="J43" i="1" s="1"/>
  <c r="K43" i="1" s="1"/>
  <c r="L43" i="1" s="1"/>
  <c r="M43" i="1" s="1"/>
  <c r="N43" i="1" s="1"/>
  <c r="E51" i="1"/>
  <c r="J51" i="1" s="1"/>
  <c r="K51" i="1" s="1"/>
  <c r="L51" i="1" s="1"/>
  <c r="M51" i="1" s="1"/>
  <c r="N51" i="1" s="1"/>
  <c r="J126" i="1"/>
  <c r="K126" i="1" s="1"/>
  <c r="L126" i="1" s="1"/>
  <c r="M126" i="1" s="1"/>
  <c r="N126" i="1" s="1"/>
  <c r="J119" i="1"/>
  <c r="K119" i="1" s="1"/>
  <c r="L119" i="1" s="1"/>
  <c r="M119" i="1" s="1"/>
  <c r="N119" i="1" s="1"/>
  <c r="H74" i="3"/>
  <c r="I74" i="3" s="1"/>
  <c r="H177" i="3"/>
  <c r="I177" i="3" s="1"/>
  <c r="H124" i="3"/>
  <c r="I124" i="3" s="1"/>
  <c r="H118" i="3"/>
  <c r="I118" i="3" s="1"/>
  <c r="H321" i="3"/>
  <c r="I321" i="3" s="1"/>
  <c r="J321" i="3" s="1"/>
  <c r="H311" i="3"/>
  <c r="I311" i="3" s="1"/>
  <c r="J311" i="3" s="1"/>
  <c r="H301" i="3"/>
  <c r="I301" i="3" s="1"/>
  <c r="J301" i="3" s="1"/>
  <c r="X155" i="3"/>
  <c r="Y155" i="3" s="1"/>
  <c r="S165" i="3"/>
  <c r="W165" i="3" s="1"/>
  <c r="V165" i="3"/>
  <c r="X151" i="3"/>
  <c r="Y151" i="3" s="1"/>
  <c r="S124" i="3"/>
  <c r="W124" i="3" s="1"/>
  <c r="V124" i="3"/>
  <c r="S117" i="3"/>
  <c r="W117" i="3" s="1"/>
  <c r="V117" i="3"/>
  <c r="S108" i="3"/>
  <c r="W108" i="3" s="1"/>
  <c r="V108" i="3"/>
  <c r="S45" i="3"/>
  <c r="W45" i="3" s="1"/>
  <c r="V45" i="3"/>
  <c r="S43" i="3"/>
  <c r="W43" i="3" s="1"/>
  <c r="V43" i="3"/>
  <c r="S279" i="3"/>
  <c r="W279" i="3" s="1"/>
  <c r="V279" i="3"/>
  <c r="S274" i="3"/>
  <c r="W274" i="3" s="1"/>
  <c r="V274" i="3"/>
  <c r="E188" i="1"/>
  <c r="H15" i="1"/>
  <c r="J15" i="1" s="1"/>
  <c r="K15" i="1" s="1"/>
  <c r="L15" i="1" s="1"/>
  <c r="M15" i="1" s="1"/>
  <c r="N15" i="1" s="1"/>
  <c r="S174" i="3"/>
  <c r="W174" i="3" s="1"/>
  <c r="V174" i="3"/>
  <c r="S173" i="3"/>
  <c r="W173" i="3" s="1"/>
  <c r="V173" i="3"/>
  <c r="S138" i="3"/>
  <c r="W138" i="3" s="1"/>
  <c r="V138" i="3"/>
  <c r="S122" i="3"/>
  <c r="W122" i="3" s="1"/>
  <c r="V122" i="3"/>
  <c r="S106" i="3"/>
  <c r="W106" i="3" s="1"/>
  <c r="V106" i="3"/>
  <c r="H156" i="1"/>
  <c r="X334" i="3"/>
  <c r="Y334" i="3" s="1"/>
  <c r="X350" i="3"/>
  <c r="Y350" i="3" s="1"/>
  <c r="V115" i="3"/>
  <c r="X115" i="3" s="1"/>
  <c r="Y115" i="3" s="1"/>
  <c r="Z115" i="3" s="1"/>
  <c r="X123" i="3"/>
  <c r="Y123" i="3" s="1"/>
  <c r="V131" i="3"/>
  <c r="X131" i="3" s="1"/>
  <c r="Y131" i="3" s="1"/>
  <c r="V147" i="3"/>
  <c r="X147" i="3" s="1"/>
  <c r="Y147" i="3" s="1"/>
  <c r="X157" i="3"/>
  <c r="Y157" i="3" s="1"/>
  <c r="S180" i="3"/>
  <c r="W180" i="3" s="1"/>
  <c r="V180" i="3"/>
  <c r="X179" i="3"/>
  <c r="Y179" i="3" s="1"/>
  <c r="X176" i="3"/>
  <c r="Y176" i="3" s="1"/>
  <c r="V175" i="3"/>
  <c r="X175" i="3" s="1"/>
  <c r="Y175" i="3" s="1"/>
  <c r="S172" i="3"/>
  <c r="W172" i="3" s="1"/>
  <c r="V172" i="3"/>
  <c r="X171" i="3"/>
  <c r="Y171" i="3" s="1"/>
  <c r="X168" i="3"/>
  <c r="Y168" i="3" s="1"/>
  <c r="V167" i="3"/>
  <c r="X167" i="3" s="1"/>
  <c r="Y167" i="3" s="1"/>
  <c r="X162" i="3"/>
  <c r="Y162" i="3" s="1"/>
  <c r="V159" i="3"/>
  <c r="X159" i="3" s="1"/>
  <c r="Y159" i="3" s="1"/>
  <c r="V156" i="3"/>
  <c r="X156" i="3" s="1"/>
  <c r="Y156" i="3" s="1"/>
  <c r="S154" i="3"/>
  <c r="W154" i="3" s="1"/>
  <c r="V154" i="3"/>
  <c r="X153" i="3"/>
  <c r="Y153" i="3" s="1"/>
  <c r="V149" i="3"/>
  <c r="X149" i="3" s="1"/>
  <c r="Y149" i="3" s="1"/>
  <c r="S146" i="3"/>
  <c r="W146" i="3" s="1"/>
  <c r="V146" i="3"/>
  <c r="V140" i="3"/>
  <c r="X140" i="3" s="1"/>
  <c r="Y140" i="3" s="1"/>
  <c r="X135" i="3"/>
  <c r="Y135" i="3" s="1"/>
  <c r="V133" i="3"/>
  <c r="X133" i="3" s="1"/>
  <c r="Y133" i="3" s="1"/>
  <c r="S296" i="3"/>
  <c r="W296" i="3" s="1"/>
  <c r="V296" i="3"/>
  <c r="S355" i="3"/>
  <c r="W355" i="3" s="1"/>
  <c r="V355" i="3"/>
  <c r="X355" i="3" s="1"/>
  <c r="Y355" i="3" s="1"/>
  <c r="S353" i="3"/>
  <c r="W353" i="3" s="1"/>
  <c r="V353" i="3"/>
  <c r="X349" i="3"/>
  <c r="Y349" i="3" s="1"/>
  <c r="S348" i="3"/>
  <c r="W348" i="3" s="1"/>
  <c r="V348" i="3"/>
  <c r="X342" i="3"/>
  <c r="Y342" i="3" s="1"/>
  <c r="S339" i="3"/>
  <c r="W339" i="3" s="1"/>
  <c r="V339" i="3"/>
  <c r="S337" i="3"/>
  <c r="W337" i="3" s="1"/>
  <c r="V337" i="3"/>
  <c r="X333" i="3"/>
  <c r="Y333" i="3" s="1"/>
  <c r="S332" i="3"/>
  <c r="W332" i="3" s="1"/>
  <c r="V332" i="3"/>
  <c r="X326" i="3"/>
  <c r="Y326" i="3" s="1"/>
  <c r="S323" i="3"/>
  <c r="W323" i="3" s="1"/>
  <c r="V323" i="3"/>
  <c r="S321" i="3"/>
  <c r="W321" i="3" s="1"/>
  <c r="V321" i="3"/>
  <c r="X317" i="3"/>
  <c r="Y317" i="3" s="1"/>
  <c r="S316" i="3"/>
  <c r="W316" i="3" s="1"/>
  <c r="V316" i="3"/>
  <c r="S307" i="3"/>
  <c r="W307" i="3" s="1"/>
  <c r="V307" i="3"/>
  <c r="S305" i="3"/>
  <c r="W305" i="3" s="1"/>
  <c r="V305" i="3"/>
  <c r="S300" i="3"/>
  <c r="W300" i="3" s="1"/>
  <c r="V300" i="3"/>
  <c r="X273" i="3"/>
  <c r="Y273" i="3" s="1"/>
  <c r="X259" i="3"/>
  <c r="Y259" i="3" s="1"/>
  <c r="S28" i="3"/>
  <c r="W28" i="3" s="1"/>
  <c r="V28" i="3"/>
  <c r="S20" i="3"/>
  <c r="W20" i="3" s="1"/>
  <c r="V20" i="3"/>
  <c r="S12" i="3"/>
  <c r="W12" i="3" s="1"/>
  <c r="V12" i="3"/>
  <c r="S271" i="3"/>
  <c r="W271" i="3" s="1"/>
  <c r="V271" i="3"/>
  <c r="S268" i="3"/>
  <c r="W268" i="3" s="1"/>
  <c r="V268" i="3"/>
  <c r="S266" i="3"/>
  <c r="W266" i="3" s="1"/>
  <c r="V266" i="3"/>
  <c r="S247" i="3"/>
  <c r="W247" i="3" s="1"/>
  <c r="V247" i="3"/>
  <c r="S240" i="3"/>
  <c r="W240" i="3" s="1"/>
  <c r="V240" i="3"/>
  <c r="S220" i="3"/>
  <c r="W220" i="3" s="1"/>
  <c r="V220" i="3"/>
  <c r="S218" i="3"/>
  <c r="W218" i="3" s="1"/>
  <c r="V218" i="3"/>
  <c r="S198" i="3"/>
  <c r="W198" i="3" s="1"/>
  <c r="V198" i="3"/>
  <c r="J105" i="1"/>
  <c r="K105" i="1" s="1"/>
  <c r="L105" i="1" s="1"/>
  <c r="M105" i="1" s="1"/>
  <c r="N105" i="1" s="1"/>
  <c r="J94" i="1"/>
  <c r="K94" i="1" s="1"/>
  <c r="L94" i="1" s="1"/>
  <c r="M94" i="1" s="1"/>
  <c r="N94" i="1" s="1"/>
  <c r="S130" i="3"/>
  <c r="W130" i="3" s="1"/>
  <c r="V130" i="3"/>
  <c r="S114" i="3"/>
  <c r="W114" i="3" s="1"/>
  <c r="V114" i="3"/>
  <c r="X357" i="3"/>
  <c r="Y357" i="3" s="1"/>
  <c r="S345" i="3"/>
  <c r="W345" i="3" s="1"/>
  <c r="V345" i="3"/>
  <c r="X341" i="3"/>
  <c r="Y341" i="3" s="1"/>
  <c r="S329" i="3"/>
  <c r="W329" i="3" s="1"/>
  <c r="V329" i="3"/>
  <c r="S313" i="3"/>
  <c r="W313" i="3" s="1"/>
  <c r="V313" i="3"/>
  <c r="X309" i="3"/>
  <c r="Y309" i="3" s="1"/>
  <c r="Z309" i="3" s="1"/>
  <c r="S297" i="3"/>
  <c r="W297" i="3" s="1"/>
  <c r="V297" i="3"/>
  <c r="H24" i="3"/>
  <c r="I24" i="3" s="1"/>
  <c r="J24" i="3" s="1"/>
  <c r="X269" i="3"/>
  <c r="Y269" i="3" s="1"/>
  <c r="X8" i="3"/>
  <c r="Y8" i="3" s="1"/>
  <c r="Z8" i="3" s="1"/>
  <c r="X44" i="3"/>
  <c r="Y44" i="3" s="1"/>
  <c r="X40" i="3"/>
  <c r="Y40" i="3" s="1"/>
  <c r="X25" i="3"/>
  <c r="Y25" i="3" s="1"/>
  <c r="S24" i="3"/>
  <c r="W24" i="3" s="1"/>
  <c r="V24" i="3"/>
  <c r="S275" i="3"/>
  <c r="W275" i="3" s="1"/>
  <c r="V275" i="3"/>
  <c r="S270" i="3"/>
  <c r="W270" i="3" s="1"/>
  <c r="V270" i="3"/>
  <c r="S261" i="3"/>
  <c r="W261" i="3" s="1"/>
  <c r="V261" i="3"/>
  <c r="S252" i="3"/>
  <c r="W252" i="3" s="1"/>
  <c r="V252" i="3"/>
  <c r="S250" i="3"/>
  <c r="W250" i="3" s="1"/>
  <c r="V250" i="3"/>
  <c r="S230" i="3"/>
  <c r="W230" i="3" s="1"/>
  <c r="V230" i="3"/>
  <c r="S215" i="3"/>
  <c r="W215" i="3" s="1"/>
  <c r="V215" i="3"/>
  <c r="S208" i="3"/>
  <c r="W208" i="3" s="1"/>
  <c r="V208" i="3"/>
  <c r="J97" i="1"/>
  <c r="K97" i="1" s="1"/>
  <c r="L97" i="1" s="1"/>
  <c r="M97" i="1" s="1"/>
  <c r="N97" i="1" s="1"/>
  <c r="H28" i="3"/>
  <c r="I28" i="3" s="1"/>
  <c r="H20" i="3"/>
  <c r="I20" i="3" s="1"/>
  <c r="J20" i="3" s="1"/>
  <c r="H11" i="3"/>
  <c r="I11" i="3" s="1"/>
  <c r="J11" i="3" s="1"/>
  <c r="X37" i="3"/>
  <c r="Y37" i="3" s="1"/>
  <c r="J109" i="1"/>
  <c r="K109" i="1" s="1"/>
  <c r="L109" i="1" s="1"/>
  <c r="M109" i="1" s="1"/>
  <c r="N109" i="1" s="1"/>
  <c r="J104" i="1"/>
  <c r="K104" i="1" s="1"/>
  <c r="L104" i="1" s="1"/>
  <c r="M104" i="1" s="1"/>
  <c r="N104" i="1" s="1"/>
  <c r="J101" i="1"/>
  <c r="K101" i="1" s="1"/>
  <c r="L101" i="1" s="1"/>
  <c r="M101" i="1" s="1"/>
  <c r="N101" i="1" s="1"/>
  <c r="X47" i="3"/>
  <c r="Y47" i="3" s="1"/>
  <c r="X46" i="3"/>
  <c r="Y46" i="3" s="1"/>
  <c r="X73" i="3"/>
  <c r="Y73" i="3" s="1"/>
  <c r="X61" i="3"/>
  <c r="Y61" i="3" s="1"/>
  <c r="J110" i="1"/>
  <c r="K110" i="1" s="1"/>
  <c r="L110" i="1" s="1"/>
  <c r="M110" i="1" s="1"/>
  <c r="N110" i="1" s="1"/>
  <c r="J107" i="1"/>
  <c r="K107" i="1" s="1"/>
  <c r="L107" i="1" s="1"/>
  <c r="M107" i="1" s="1"/>
  <c r="N107" i="1" s="1"/>
  <c r="J106" i="1"/>
  <c r="K106" i="1" s="1"/>
  <c r="L106" i="1" s="1"/>
  <c r="M106" i="1" s="1"/>
  <c r="N106" i="1" s="1"/>
  <c r="J103" i="1"/>
  <c r="K103" i="1" s="1"/>
  <c r="L103" i="1" s="1"/>
  <c r="M103" i="1" s="1"/>
  <c r="N103" i="1" s="1"/>
  <c r="J102" i="1"/>
  <c r="K102" i="1" s="1"/>
  <c r="L102" i="1" s="1"/>
  <c r="M102" i="1" s="1"/>
  <c r="N102" i="1" s="1"/>
  <c r="J99" i="1"/>
  <c r="K99" i="1" s="1"/>
  <c r="L99" i="1" s="1"/>
  <c r="M99" i="1" s="1"/>
  <c r="N99" i="1" s="1"/>
  <c r="J98" i="1"/>
  <c r="K98" i="1" s="1"/>
  <c r="L98" i="1" s="1"/>
  <c r="M98" i="1" s="1"/>
  <c r="N98" i="1" s="1"/>
  <c r="J96" i="1"/>
  <c r="K96" i="1" s="1"/>
  <c r="L96" i="1" s="1"/>
  <c r="M96" i="1" s="1"/>
  <c r="N96" i="1" s="1"/>
  <c r="J95" i="1"/>
  <c r="K95" i="1" s="1"/>
  <c r="L95" i="1" s="1"/>
  <c r="M95" i="1" s="1"/>
  <c r="N95" i="1" s="1"/>
  <c r="H80" i="3"/>
  <c r="I80" i="3" s="1"/>
  <c r="H72" i="3"/>
  <c r="I72" i="3" s="1"/>
  <c r="H57" i="3"/>
  <c r="I57" i="3" s="1"/>
  <c r="H42" i="3"/>
  <c r="I42" i="3" s="1"/>
  <c r="V374" i="3"/>
  <c r="X374" i="3" s="1"/>
  <c r="Y374" i="3" s="1"/>
  <c r="V372" i="3"/>
  <c r="X372" i="3" s="1"/>
  <c r="Y372" i="3" s="1"/>
  <c r="V366" i="3"/>
  <c r="X366" i="3" s="1"/>
  <c r="Y366" i="3" s="1"/>
  <c r="V364" i="3"/>
  <c r="X364" i="3" s="1"/>
  <c r="Y364" i="3" s="1"/>
  <c r="J117" i="1"/>
  <c r="K117" i="1" s="1"/>
  <c r="L117" i="1" s="1"/>
  <c r="M117" i="1" s="1"/>
  <c r="N117" i="1" s="1"/>
  <c r="J115" i="1"/>
  <c r="K115" i="1" s="1"/>
  <c r="L115" i="1" s="1"/>
  <c r="M115" i="1" s="1"/>
  <c r="N115" i="1" s="1"/>
  <c r="J113" i="1"/>
  <c r="K113" i="1" s="1"/>
  <c r="L113" i="1" s="1"/>
  <c r="M113" i="1" s="1"/>
  <c r="N113" i="1" s="1"/>
  <c r="J111" i="1"/>
  <c r="K111" i="1" s="1"/>
  <c r="L111" i="1" s="1"/>
  <c r="M111" i="1" s="1"/>
  <c r="N111" i="1" s="1"/>
  <c r="X78" i="3"/>
  <c r="Y78" i="3" s="1"/>
  <c r="X75" i="3"/>
  <c r="Y75" i="3" s="1"/>
  <c r="X59" i="3"/>
  <c r="Y59" i="3" s="1"/>
  <c r="X48" i="3"/>
  <c r="Y48" i="3" s="1"/>
  <c r="H16" i="1"/>
  <c r="J16" i="1" s="1"/>
  <c r="K16" i="1" s="1"/>
  <c r="L16" i="1" s="1"/>
  <c r="M16" i="1" s="1"/>
  <c r="N16" i="1" s="1"/>
  <c r="G158" i="1"/>
  <c r="E233" i="1" l="1"/>
  <c r="E231" i="1"/>
  <c r="E211" i="1"/>
  <c r="E180" i="1"/>
  <c r="E230" i="1"/>
  <c r="X339" i="3"/>
  <c r="Y339" i="3" s="1"/>
  <c r="X311" i="3"/>
  <c r="Y311" i="3" s="1"/>
  <c r="Z311" i="3" s="1"/>
  <c r="X323" i="3"/>
  <c r="Y323" i="3" s="1"/>
  <c r="X226" i="3"/>
  <c r="Y226" i="3" s="1"/>
  <c r="E207" i="1"/>
  <c r="E202" i="1"/>
  <c r="E178" i="1"/>
  <c r="E181" i="1"/>
  <c r="X80" i="3"/>
  <c r="Y80" i="3" s="1"/>
  <c r="X129" i="3"/>
  <c r="Y129" i="3" s="1"/>
  <c r="X79" i="3"/>
  <c r="Y79" i="3" s="1"/>
  <c r="E221" i="1"/>
  <c r="X370" i="3"/>
  <c r="Y370" i="3" s="1"/>
  <c r="E209" i="1"/>
  <c r="X64" i="3"/>
  <c r="Y64" i="3" s="1"/>
  <c r="E177" i="1"/>
  <c r="E227" i="1"/>
  <c r="X14" i="3"/>
  <c r="Y14" i="3" s="1"/>
  <c r="Z14" i="3" s="1"/>
  <c r="X193" i="3"/>
  <c r="Y193" i="3" s="1"/>
  <c r="Z193" i="3" s="1"/>
  <c r="J191" i="3"/>
  <c r="I282" i="3"/>
  <c r="I383" i="3"/>
  <c r="E197" i="1"/>
  <c r="E229" i="1"/>
  <c r="E170" i="1"/>
  <c r="E201" i="1"/>
  <c r="E174" i="1"/>
  <c r="E173" i="1"/>
  <c r="X63" i="3"/>
  <c r="Y63" i="3" s="1"/>
  <c r="X58" i="3"/>
  <c r="Y58" i="3" s="1"/>
  <c r="X62" i="3"/>
  <c r="Y62" i="3" s="1"/>
  <c r="E222" i="1"/>
  <c r="E194" i="1"/>
  <c r="E190" i="1"/>
  <c r="E210" i="1"/>
  <c r="E199" i="1"/>
  <c r="E198" i="1"/>
  <c r="E193" i="1"/>
  <c r="E182" i="1"/>
  <c r="E169" i="1"/>
  <c r="E225" i="1"/>
  <c r="X325" i="3"/>
  <c r="Y325" i="3" s="1"/>
  <c r="X270" i="3"/>
  <c r="Y270" i="3" s="1"/>
  <c r="X208" i="3"/>
  <c r="Y208" i="3" s="1"/>
  <c r="X60" i="3"/>
  <c r="Y60" i="3" s="1"/>
  <c r="X33" i="3"/>
  <c r="Y33" i="3" s="1"/>
  <c r="X360" i="3"/>
  <c r="Y360" i="3" s="1"/>
  <c r="X267" i="3"/>
  <c r="Y267" i="3" s="1"/>
  <c r="E176" i="1"/>
  <c r="X90" i="3"/>
  <c r="Y90" i="3" s="1"/>
  <c r="X209" i="3"/>
  <c r="Y209" i="3" s="1"/>
  <c r="X70" i="3"/>
  <c r="Y70" i="3" s="1"/>
  <c r="X206" i="3"/>
  <c r="Y206" i="3" s="1"/>
  <c r="X215" i="3"/>
  <c r="Y215" i="3" s="1"/>
  <c r="X313" i="3"/>
  <c r="Y313" i="3" s="1"/>
  <c r="E191" i="1"/>
  <c r="X29" i="3"/>
  <c r="Y29" i="3" s="1"/>
  <c r="X242" i="3"/>
  <c r="Y242" i="3" s="1"/>
  <c r="E217" i="1"/>
  <c r="X253" i="3"/>
  <c r="Y253" i="3" s="1"/>
  <c r="F155" i="1"/>
  <c r="H155" i="1" s="1"/>
  <c r="X280" i="3"/>
  <c r="Y280" i="3" s="1"/>
  <c r="E206" i="1"/>
  <c r="X301" i="3"/>
  <c r="Y301" i="3" s="1"/>
  <c r="Z301" i="3" s="1"/>
  <c r="X315" i="3"/>
  <c r="Y315" i="3" s="1"/>
  <c r="X205" i="3"/>
  <c r="Y205" i="3" s="1"/>
  <c r="X247" i="3"/>
  <c r="Y247" i="3" s="1"/>
  <c r="X174" i="3"/>
  <c r="Y174" i="3" s="1"/>
  <c r="X122" i="3"/>
  <c r="Y122" i="3" s="1"/>
  <c r="I182" i="3"/>
  <c r="X72" i="3"/>
  <c r="Y72" i="3" s="1"/>
  <c r="E184" i="1"/>
  <c r="E200" i="1"/>
  <c r="E186" i="1"/>
  <c r="E208" i="1"/>
  <c r="E189" i="1"/>
  <c r="X300" i="3"/>
  <c r="Y300" i="3" s="1"/>
  <c r="Z300" i="3" s="1"/>
  <c r="X373" i="3"/>
  <c r="Y373" i="3" s="1"/>
  <c r="X371" i="3"/>
  <c r="Y371" i="3" s="1"/>
  <c r="X308" i="3"/>
  <c r="Y308" i="3" s="1"/>
  <c r="Z308" i="3" s="1"/>
  <c r="X362" i="3"/>
  <c r="Y362" i="3" s="1"/>
  <c r="X248" i="3"/>
  <c r="Y248" i="3" s="1"/>
  <c r="X202" i="3"/>
  <c r="Y202" i="3" s="1"/>
  <c r="X246" i="3"/>
  <c r="Y246" i="3" s="1"/>
  <c r="X139" i="3"/>
  <c r="Y139" i="3" s="1"/>
  <c r="X76" i="3"/>
  <c r="Y76" i="3" s="1"/>
  <c r="X74" i="3"/>
  <c r="Y74" i="3" s="1"/>
  <c r="X117" i="3"/>
  <c r="Y117" i="3" s="1"/>
  <c r="J415" i="3"/>
  <c r="J416" i="3" s="1"/>
  <c r="E422" i="3" s="1"/>
  <c r="E423" i="3" s="1"/>
  <c r="E215" i="1"/>
  <c r="E192" i="1"/>
  <c r="E223" i="1"/>
  <c r="E166" i="1"/>
  <c r="E226" i="1"/>
  <c r="E179" i="1"/>
  <c r="E167" i="1"/>
  <c r="E168" i="1"/>
  <c r="E165" i="1"/>
  <c r="E278" i="1" s="1"/>
  <c r="F158" i="1"/>
  <c r="H158" i="1" s="1"/>
  <c r="X345" i="3"/>
  <c r="Y345" i="3" s="1"/>
  <c r="X321" i="3"/>
  <c r="Y321" i="3" s="1"/>
  <c r="X337" i="3"/>
  <c r="Y337" i="3" s="1"/>
  <c r="X353" i="3"/>
  <c r="Y353" i="3" s="1"/>
  <c r="X154" i="3"/>
  <c r="Y154" i="3" s="1"/>
  <c r="X138" i="3"/>
  <c r="Y138" i="3" s="1"/>
  <c r="X124" i="3"/>
  <c r="Y124" i="3" s="1"/>
  <c r="X369" i="3"/>
  <c r="Y369" i="3" s="1"/>
  <c r="E183" i="1"/>
  <c r="X24" i="3"/>
  <c r="Y24" i="3" s="1"/>
  <c r="X218" i="3"/>
  <c r="Y218" i="3" s="1"/>
  <c r="E216" i="1"/>
  <c r="X250" i="3"/>
  <c r="Y250" i="3" s="1"/>
  <c r="X56" i="3"/>
  <c r="Y56" i="3" s="1"/>
  <c r="J25" i="1"/>
  <c r="E139" i="1"/>
  <c r="E140" i="1" s="1"/>
  <c r="X346" i="3"/>
  <c r="Y346" i="3" s="1"/>
  <c r="X88" i="3"/>
  <c r="Y88" i="3" s="1"/>
  <c r="J296" i="3"/>
  <c r="E224" i="1"/>
  <c r="X55" i="3"/>
  <c r="Y55" i="3" s="1"/>
  <c r="I92" i="3"/>
  <c r="X114" i="3"/>
  <c r="Y114" i="3" s="1"/>
  <c r="Z114" i="3" s="1"/>
  <c r="X12" i="3"/>
  <c r="Y12" i="3" s="1"/>
  <c r="Z12" i="3" s="1"/>
  <c r="X146" i="3"/>
  <c r="Y146" i="3" s="1"/>
  <c r="X106" i="3"/>
  <c r="Y106" i="3" s="1"/>
  <c r="Z106" i="3" s="1"/>
  <c r="X108" i="3"/>
  <c r="Y108" i="3" s="1"/>
  <c r="Z108" i="3" s="1"/>
  <c r="X165" i="3"/>
  <c r="Y165" i="3" s="1"/>
  <c r="X71" i="3"/>
  <c r="Y71" i="3" s="1"/>
  <c r="E195" i="1"/>
  <c r="X178" i="3"/>
  <c r="Y178" i="3" s="1"/>
  <c r="X230" i="3"/>
  <c r="Y230" i="3" s="1"/>
  <c r="X252" i="3"/>
  <c r="Y252" i="3" s="1"/>
  <c r="X261" i="3"/>
  <c r="Y261" i="3" s="1"/>
  <c r="X275" i="3"/>
  <c r="Y275" i="3" s="1"/>
  <c r="X297" i="3"/>
  <c r="Y297" i="3" s="1"/>
  <c r="Z297" i="3" s="1"/>
  <c r="X329" i="3"/>
  <c r="Y329" i="3" s="1"/>
  <c r="X130" i="3"/>
  <c r="Y130" i="3" s="1"/>
  <c r="X198" i="3"/>
  <c r="Y198" i="3" s="1"/>
  <c r="Z198" i="3" s="1"/>
  <c r="X220" i="3"/>
  <c r="Y220" i="3" s="1"/>
  <c r="X240" i="3"/>
  <c r="Y240" i="3" s="1"/>
  <c r="X266" i="3"/>
  <c r="Y266" i="3" s="1"/>
  <c r="X268" i="3"/>
  <c r="Y268" i="3" s="1"/>
  <c r="X271" i="3"/>
  <c r="Y271" i="3" s="1"/>
  <c r="X20" i="3"/>
  <c r="Y20" i="3" s="1"/>
  <c r="Z20" i="3" s="1"/>
  <c r="X28" i="3"/>
  <c r="Y28" i="3" s="1"/>
  <c r="X305" i="3"/>
  <c r="Y305" i="3" s="1"/>
  <c r="Z305" i="3" s="1"/>
  <c r="X307" i="3"/>
  <c r="Y307" i="3" s="1"/>
  <c r="Z307" i="3" s="1"/>
  <c r="X316" i="3"/>
  <c r="Y316" i="3" s="1"/>
  <c r="X332" i="3"/>
  <c r="Y332" i="3" s="1"/>
  <c r="X348" i="3"/>
  <c r="Y348" i="3" s="1"/>
  <c r="X296" i="3"/>
  <c r="Y296" i="3" s="1"/>
  <c r="Z296" i="3" s="1"/>
  <c r="X172" i="3"/>
  <c r="Y172" i="3" s="1"/>
  <c r="X180" i="3"/>
  <c r="Y180" i="3" s="1"/>
  <c r="X173" i="3"/>
  <c r="Y173" i="3" s="1"/>
  <c r="X274" i="3"/>
  <c r="Y274" i="3" s="1"/>
  <c r="X279" i="3"/>
  <c r="Y279" i="3" s="1"/>
  <c r="X43" i="3"/>
  <c r="Y43" i="3" s="1"/>
  <c r="X45" i="3"/>
  <c r="Y45" i="3" s="1"/>
  <c r="J17" i="1"/>
  <c r="H18" i="1"/>
  <c r="Z382" i="3" l="1"/>
  <c r="I422" i="3" s="1"/>
  <c r="I423" i="3" s="1"/>
  <c r="J431" i="3" s="1"/>
  <c r="H159" i="1"/>
  <c r="H160" i="1" s="1"/>
  <c r="Y382" i="3"/>
  <c r="I387" i="3" s="1"/>
  <c r="I388" i="3" s="1"/>
  <c r="I389" i="3" s="1"/>
  <c r="I390" i="3" s="1"/>
  <c r="E279" i="1"/>
  <c r="E387" i="3"/>
  <c r="E388" i="3" s="1"/>
  <c r="E389" i="3" s="1"/>
  <c r="K25" i="1"/>
  <c r="J139" i="1"/>
  <c r="K17" i="1"/>
  <c r="L17" i="1" s="1"/>
  <c r="M17" i="1" s="1"/>
  <c r="N17" i="1" s="1"/>
  <c r="J20" i="1"/>
  <c r="K20" i="1" s="1"/>
  <c r="L20" i="1" s="1"/>
  <c r="M20" i="1" s="1"/>
  <c r="N20" i="1" s="1"/>
  <c r="H19" i="1"/>
  <c r="D144" i="1" s="1"/>
  <c r="C292" i="1" s="1"/>
  <c r="J18" i="1"/>
  <c r="K18" i="1" s="1"/>
  <c r="L18" i="1" s="1"/>
  <c r="M18" i="1" s="1"/>
  <c r="N18" i="1" s="1"/>
  <c r="B431" i="3" l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283" i="1"/>
  <c r="C293" i="1" s="1"/>
  <c r="C302" i="1" s="1"/>
  <c r="I431" i="3"/>
  <c r="I432" i="3" s="1"/>
  <c r="I433" i="3" s="1"/>
  <c r="I434" i="3" s="1"/>
  <c r="I435" i="3" s="1"/>
  <c r="I436" i="3" s="1"/>
  <c r="I437" i="3" s="1"/>
  <c r="I438" i="3" s="1"/>
  <c r="I439" i="3" s="1"/>
  <c r="I440" i="3" s="1"/>
  <c r="I441" i="3" s="1"/>
  <c r="J432" i="3"/>
  <c r="J433" i="3" s="1"/>
  <c r="J434" i="3" s="1"/>
  <c r="J435" i="3" s="1"/>
  <c r="J436" i="3" s="1"/>
  <c r="J437" i="3" s="1"/>
  <c r="J438" i="3" s="1"/>
  <c r="J439" i="3" s="1"/>
  <c r="J440" i="3" s="1"/>
  <c r="J441" i="3" s="1"/>
  <c r="J445" i="3" s="1"/>
  <c r="J444" i="3"/>
  <c r="G11" i="4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L25" i="1"/>
  <c r="K139" i="1"/>
  <c r="E390" i="3"/>
  <c r="C431" i="3" s="1"/>
  <c r="C301" i="1"/>
  <c r="C294" i="1" l="1"/>
  <c r="C298" i="1" s="1"/>
  <c r="C308" i="1" s="1"/>
  <c r="J446" i="3"/>
  <c r="J451" i="3" s="1"/>
  <c r="H34" i="4" s="1"/>
  <c r="M25" i="1"/>
  <c r="L139" i="1"/>
  <c r="C432" i="3"/>
  <c r="C433" i="3" s="1"/>
  <c r="C434" i="3" s="1"/>
  <c r="C435" i="3" s="1"/>
  <c r="C436" i="3" s="1"/>
  <c r="C437" i="3" s="1"/>
  <c r="C438" i="3" s="1"/>
  <c r="C439" i="3" s="1"/>
  <c r="C440" i="3" s="1"/>
  <c r="C441" i="3" s="1"/>
  <c r="C445" i="3" s="1"/>
  <c r="C444" i="3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H11" i="4"/>
  <c r="C11" i="4"/>
  <c r="C303" i="1" l="1"/>
  <c r="N25" i="1"/>
  <c r="N139" i="1" s="1"/>
  <c r="N140" i="1" s="1"/>
  <c r="N143" i="1" s="1"/>
  <c r="N144" i="1" s="1"/>
  <c r="M139" i="1"/>
  <c r="M140" i="1" s="1"/>
  <c r="C446" i="3"/>
  <c r="C451" i="3" s="1"/>
  <c r="C34" i="4" s="1"/>
  <c r="C28" i="4"/>
  <c r="H28" i="4"/>
  <c r="F42" i="4" s="1"/>
  <c r="A42" i="4" l="1"/>
  <c r="H12" i="4"/>
  <c r="H13" i="4" s="1"/>
  <c r="H14" i="4" s="1"/>
  <c r="H15" i="4" s="1"/>
  <c r="H16" i="4" s="1"/>
  <c r="H17" i="4" s="1"/>
  <c r="H18" i="4" s="1"/>
  <c r="H19" i="4" s="1"/>
  <c r="H20" i="4" s="1"/>
  <c r="H21" i="4" s="1"/>
  <c r="C12" i="4"/>
  <c r="C13" i="4" s="1"/>
  <c r="C14" i="4" s="1"/>
  <c r="C15" i="4" s="1"/>
  <c r="C16" i="4" s="1"/>
  <c r="C17" i="4" s="1"/>
  <c r="C18" i="4" s="1"/>
  <c r="C19" i="4" s="1"/>
  <c r="C20" i="4" s="1"/>
  <c r="C21" i="4" s="1"/>
</calcChain>
</file>

<file path=xl/sharedStrings.xml><?xml version="1.0" encoding="utf-8"?>
<sst xmlns="http://schemas.openxmlformats.org/spreadsheetml/2006/main" count="448" uniqueCount="200">
  <si>
    <t>PSME</t>
  </si>
  <si>
    <t>****************************************************************************</t>
  </si>
  <si>
    <t>Size Now (cm)</t>
  </si>
  <si>
    <t>Biomass now (grams)</t>
  </si>
  <si>
    <t>Total Biomass</t>
  </si>
  <si>
    <t>DBHclass</t>
  </si>
  <si>
    <t>(class mid-point)</t>
  </si>
  <si>
    <t>Bark/Bole</t>
  </si>
  <si>
    <t>Roots</t>
  </si>
  <si>
    <t>Leaf/Branch</t>
  </si>
  <si>
    <t>Total</t>
  </si>
  <si>
    <t>#stems</t>
  </si>
  <si>
    <t>(Mg)=10^6 g</t>
  </si>
  <si>
    <t>10-20cm</t>
  </si>
  <si>
    <t>20-30cm</t>
  </si>
  <si>
    <t>30-40cm</t>
  </si>
  <si>
    <t>40-50cm</t>
  </si>
  <si>
    <t>DBH (cm)</t>
  </si>
  <si>
    <t>Ten years Ago:</t>
  </si>
  <si>
    <t>Biomass now</t>
  </si>
  <si>
    <t>Biomass then</t>
  </si>
  <si>
    <t>Difference</t>
  </si>
  <si>
    <t xml:space="preserve">Biomass </t>
  </si>
  <si>
    <t>accum./yr</t>
  </si>
  <si>
    <t>Mg/ha/yr</t>
  </si>
  <si>
    <t>Carbon</t>
  </si>
  <si>
    <t>Mg C/ha/yr</t>
  </si>
  <si>
    <t>BIOMASS NOW</t>
  </si>
  <si>
    <r>
      <t xml:space="preserve">Total Biomass </t>
    </r>
    <r>
      <rPr>
        <b/>
        <sz val="10"/>
        <rFont val="Arial"/>
        <family val="2"/>
      </rPr>
      <t xml:space="preserve">NOW </t>
    </r>
    <r>
      <rPr>
        <sz val="10"/>
        <rFont val="Arial"/>
        <family val="2"/>
      </rPr>
      <t>(big trees) Mg</t>
    </r>
  </si>
  <si>
    <r>
      <t xml:space="preserve">Total Biomass </t>
    </r>
    <r>
      <rPr>
        <b/>
        <sz val="10"/>
        <rFont val="Arial"/>
        <family val="2"/>
      </rPr>
      <t xml:space="preserve">NOW </t>
    </r>
    <r>
      <rPr>
        <sz val="10"/>
        <rFont val="Arial"/>
        <family val="2"/>
      </rPr>
      <t>(big trees) Mg/ha</t>
    </r>
  </si>
  <si>
    <r>
      <t xml:space="preserve">Total Biomass </t>
    </r>
    <r>
      <rPr>
        <b/>
        <sz val="10"/>
        <rFont val="Arial"/>
        <family val="2"/>
      </rPr>
      <t xml:space="preserve">NOW </t>
    </r>
    <r>
      <rPr>
        <sz val="10"/>
        <rFont val="Arial"/>
        <family val="2"/>
      </rPr>
      <t>(big trees + small trees) Mg/ha</t>
    </r>
  </si>
  <si>
    <t>Size ten years</t>
  </si>
  <si>
    <t>Ago (cm)</t>
  </si>
  <si>
    <t>BIOMASS TEN YEARS AGO</t>
  </si>
  <si>
    <r>
      <t xml:space="preserve">Total Biomass </t>
    </r>
    <r>
      <rPr>
        <b/>
        <sz val="10"/>
        <rFont val="Arial"/>
        <family val="2"/>
      </rPr>
      <t xml:space="preserve">TEN YEARS AGO </t>
    </r>
    <r>
      <rPr>
        <sz val="10"/>
        <rFont val="Arial"/>
        <family val="2"/>
      </rPr>
      <t>(big trees) Mg</t>
    </r>
  </si>
  <si>
    <r>
      <t xml:space="preserve">Total Biomass </t>
    </r>
    <r>
      <rPr>
        <b/>
        <sz val="10"/>
        <rFont val="Arial"/>
        <family val="2"/>
      </rPr>
      <t xml:space="preserve">TEN YEARS AGO </t>
    </r>
    <r>
      <rPr>
        <sz val="10"/>
        <rFont val="Arial"/>
        <family val="2"/>
      </rPr>
      <t>(big trees) Mg/ha</t>
    </r>
  </si>
  <si>
    <r>
      <t xml:space="preserve">Total Biomass </t>
    </r>
    <r>
      <rPr>
        <b/>
        <sz val="10"/>
        <rFont val="Arial"/>
        <family val="2"/>
      </rPr>
      <t xml:space="preserve">TEN YEARS AGO </t>
    </r>
    <r>
      <rPr>
        <sz val="10"/>
        <rFont val="Arial"/>
        <family val="2"/>
      </rPr>
      <t>(big trees + small trees) Mg/ha</t>
    </r>
  </si>
  <si>
    <t>Carbon Accumulation</t>
  </si>
  <si>
    <t>in Living Trees</t>
  </si>
  <si>
    <t>Piece #</t>
  </si>
  <si>
    <t>Large Diameter</t>
  </si>
  <si>
    <t>Samll diameter</t>
  </si>
  <si>
    <t>Length (m)</t>
  </si>
  <si>
    <t>Decay class</t>
  </si>
  <si>
    <t>cm</t>
  </si>
  <si>
    <t>m</t>
  </si>
  <si>
    <t>Lg diameter</t>
  </si>
  <si>
    <t>sm diameter</t>
  </si>
  <si>
    <t>length</t>
  </si>
  <si>
    <t>decay class</t>
  </si>
  <si>
    <t>Biomass</t>
  </si>
  <si>
    <t>Basal Area (cm^2)</t>
  </si>
  <si>
    <t xml:space="preserve">Large </t>
  </si>
  <si>
    <t>Small</t>
  </si>
  <si>
    <t>Log Vol</t>
  </si>
  <si>
    <t>(cm^3)</t>
  </si>
  <si>
    <t>(m^3)</t>
  </si>
  <si>
    <t>Total Log volume (m^3/0.2ha)</t>
  </si>
  <si>
    <t>Total Log volume (m^3/ha)</t>
  </si>
  <si>
    <t>Assume Log Density of 0.4 g/cm^3</t>
  </si>
  <si>
    <t>This translates to 400 kg/m^3</t>
  </si>
  <si>
    <t>Total Log Biomass (Mg/ha)</t>
  </si>
  <si>
    <t>Or 0.4 Mg/m^3</t>
  </si>
  <si>
    <t>All calculations based on allometric equations for PSME</t>
  </si>
  <si>
    <t>How has log biomass changed over the last 10 years?</t>
  </si>
  <si>
    <t>Assume a decay rate of 3%/year</t>
  </si>
  <si>
    <t>Year</t>
  </si>
  <si>
    <t>Total Carbon in Logs (Mg C/ha)</t>
  </si>
  <si>
    <t>Carbon Present in the forest (Mg C/ha)</t>
  </si>
  <si>
    <t>Woody</t>
  </si>
  <si>
    <t>Debris</t>
  </si>
  <si>
    <t>Carbon now</t>
  </si>
  <si>
    <t>Carbon then</t>
  </si>
  <si>
    <t xml:space="preserve">Live </t>
  </si>
  <si>
    <t>Trees</t>
  </si>
  <si>
    <t>Equations from Harmon et al. Ecol Apps. 6:641-642</t>
  </si>
  <si>
    <r>
      <t xml:space="preserve">Total Biomass </t>
    </r>
    <r>
      <rPr>
        <b/>
        <sz val="10"/>
        <rFont val="Arial"/>
        <family val="2"/>
      </rPr>
      <t xml:space="preserve">NOW </t>
    </r>
    <r>
      <rPr>
        <sz val="10"/>
        <rFont val="Arial"/>
        <family val="2"/>
      </rPr>
      <t>(little trees) Mg  ===&gt;</t>
    </r>
  </si>
  <si>
    <r>
      <t xml:space="preserve">Total Biomass </t>
    </r>
    <r>
      <rPr>
        <b/>
        <sz val="10"/>
        <rFont val="Arial"/>
        <family val="2"/>
      </rPr>
      <t xml:space="preserve">NOW </t>
    </r>
    <r>
      <rPr>
        <sz val="10"/>
        <rFont val="Arial"/>
        <family val="2"/>
      </rPr>
      <t>(little trees)Mg/ha ==&gt;</t>
    </r>
  </si>
  <si>
    <r>
      <t xml:space="preserve">Total Biomass </t>
    </r>
    <r>
      <rPr>
        <b/>
        <sz val="10"/>
        <rFont val="Arial"/>
        <family val="2"/>
      </rPr>
      <t xml:space="preserve">TEN YEARS AGO </t>
    </r>
    <r>
      <rPr>
        <sz val="10"/>
        <rFont val="Arial"/>
        <family val="2"/>
      </rPr>
      <t>(little trees) Mg  ==&gt;</t>
    </r>
  </si>
  <si>
    <r>
      <t xml:space="preserve">Total Biomass </t>
    </r>
    <r>
      <rPr>
        <b/>
        <sz val="10"/>
        <rFont val="Arial"/>
        <family val="2"/>
      </rPr>
      <t xml:space="preserve">TEN YEARS AGO </t>
    </r>
    <r>
      <rPr>
        <sz val="10"/>
        <rFont val="Arial"/>
        <family val="2"/>
      </rPr>
      <t>(little trees)Mg/ha=&gt;</t>
    </r>
  </si>
  <si>
    <t>SUMMARY</t>
  </si>
  <si>
    <t xml:space="preserve">  Mg/ha</t>
  </si>
  <si>
    <t xml:space="preserve"> Mg C /ha</t>
  </si>
  <si>
    <t>WOODY DEBRIS DATA</t>
  </si>
  <si>
    <t>How has the mass of carbon storred in logs changed over the last 10 years?</t>
  </si>
  <si>
    <t>Carbon Loss</t>
  </si>
  <si>
    <t>from Woody Debris</t>
  </si>
  <si>
    <t>Mg C/ha/yr  =====&gt;</t>
  </si>
  <si>
    <t>Mg C/ha/yr =====&gt;</t>
  </si>
  <si>
    <t xml:space="preserve">NET RESULT IS AN </t>
  </si>
  <si>
    <t xml:space="preserve">ACCUMULATION OF </t>
  </si>
  <si>
    <t xml:space="preserve"> Mg C /ha/yr</t>
  </si>
  <si>
    <t>FINAL SUMMARY</t>
  </si>
  <si>
    <t>Ref. For wood density: Harmon 1992.PNW-GTR-280, Figure 9</t>
  </si>
  <si>
    <t>0.8 ha</t>
  </si>
  <si>
    <t>Data from four 0.2 ha plots (total area 0.8ha)</t>
  </si>
  <si>
    <t>Data from four 0.1 ha plots</t>
  </si>
  <si>
    <t>Total area = 0.4 ha</t>
  </si>
  <si>
    <t>Total Diam. Increment over 10 years (cm) =</t>
  </si>
  <si>
    <t>Total Diam</t>
  </si>
  <si>
    <t>Inc. over 10 yrs.</t>
  </si>
  <si>
    <t xml:space="preserve">For each plot, these data come 1/4th of the 0.2 ha plot (0.05 ha).  </t>
  </si>
  <si>
    <t>Species</t>
  </si>
  <si>
    <t>Plot ID (i.e., interior 1)</t>
  </si>
  <si>
    <t>FOR A FOREST OF THIS TYPE, I'D EXPECT A NET</t>
  </si>
  <si>
    <t>10 to 20</t>
  </si>
  <si>
    <t>20 to 30</t>
  </si>
  <si>
    <t>30 to 40</t>
  </si>
  <si>
    <t>40 to 50</t>
  </si>
  <si>
    <t>sum of all trees</t>
  </si>
  <si>
    <t>Snag Data</t>
  </si>
  <si>
    <t>dbh (cm)</t>
  </si>
  <si>
    <t>Measured</t>
  </si>
  <si>
    <t>Estimated</t>
  </si>
  <si>
    <t>Calculated</t>
  </si>
  <si>
    <t>height (m)</t>
  </si>
  <si>
    <t>top dia</t>
  </si>
  <si>
    <t>DBH</t>
  </si>
  <si>
    <t>Top</t>
  </si>
  <si>
    <t>Canopy height (m)</t>
  </si>
  <si>
    <t>Snag Vol</t>
  </si>
  <si>
    <t>Convertion from board feet (Scribner log scale) to mass of carbon using the following conversion factors.</t>
  </si>
  <si>
    <t>cubic foot volume = 0.234 * scribner bd ft</t>
  </si>
  <si>
    <t>cubic meters volume = 0.028 * cubic feet volume</t>
  </si>
  <si>
    <t>organic matter mass = 0.43 Mg/m^3 * cubic meter volume</t>
  </si>
  <si>
    <t>carbon mass = 0.52 * organic matter mass</t>
  </si>
  <si>
    <t>All conversion factors from: Harmon ME, Harmon JM, Ferrell WK, Brooks D (1996) Modeling carbon stores in Oregon and Washington</t>
  </si>
  <si>
    <t>forest products: 1900-1992. Climate Change 33:521-550</t>
  </si>
  <si>
    <t>Assume that Merchantable Biomass is about 50% of Total Biomass</t>
  </si>
  <si>
    <t>Board Feet</t>
  </si>
  <si>
    <t>$ value</t>
  </si>
  <si>
    <t xml:space="preserve">Merchantable </t>
  </si>
  <si>
    <t>Scribner</t>
  </si>
  <si>
    <t>@300$ per</t>
  </si>
  <si>
    <t>Biomass (Mg)</t>
  </si>
  <si>
    <t>m^3</t>
  </si>
  <si>
    <t>ft^3</t>
  </si>
  <si>
    <t>log scale</t>
  </si>
  <si>
    <t>thousand BF</t>
  </si>
  <si>
    <t>Trees&gt;20cm</t>
  </si>
  <si>
    <r>
      <t xml:space="preserve">$ value </t>
    </r>
    <r>
      <rPr>
        <b/>
        <sz val="10"/>
        <rFont val="Arial"/>
        <family val="2"/>
      </rPr>
      <t>NOW</t>
    </r>
    <r>
      <rPr>
        <sz val="10"/>
        <rFont val="Arial"/>
        <family val="2"/>
      </rPr>
      <t xml:space="preserve"> (big trees)</t>
    </r>
  </si>
  <si>
    <r>
      <t xml:space="preserve">Total $ value </t>
    </r>
    <r>
      <rPr>
        <b/>
        <sz val="10"/>
        <rFont val="Arial"/>
        <family val="2"/>
      </rPr>
      <t>NOW</t>
    </r>
    <r>
      <rPr>
        <sz val="10"/>
        <rFont val="Arial"/>
        <family val="2"/>
      </rPr>
      <t xml:space="preserve"> (big trees + small trees &gt;20cm) $/ha</t>
    </r>
  </si>
  <si>
    <t>total per ha</t>
  </si>
  <si>
    <t xml:space="preserve"> Total Snag Vol (m^3/0.8 ha)</t>
  </si>
  <si>
    <t>snag vol m^3/0.8ha</t>
  </si>
  <si>
    <t>snag vol m^3/ha</t>
  </si>
  <si>
    <t>snag biomass mg/ha</t>
  </si>
  <si>
    <t>total C in snags mg c/ha</t>
  </si>
  <si>
    <t>from Woody Debris and Snags</t>
  </si>
  <si>
    <t>Another way of calculating biomass from volume involves using different wood densities</t>
  </si>
  <si>
    <t>depending on the decay class of the CWD or Snag</t>
  </si>
  <si>
    <t>Data from ?????</t>
  </si>
  <si>
    <t>Decay</t>
  </si>
  <si>
    <t>Class</t>
  </si>
  <si>
    <t>Values for decay classes 6 and 7 are educated guesses</t>
  </si>
  <si>
    <t>Density</t>
  </si>
  <si>
    <t>Mg/m^3</t>
  </si>
  <si>
    <t>Total Log Biomass using decay class-specific</t>
  </si>
  <si>
    <t>density values (Mg) =======================&gt;</t>
  </si>
  <si>
    <t>Total log biomass/ha using decay spec den (Mg/ha)&gt;</t>
  </si>
  <si>
    <t>Calculations using decay-class specific density values</t>
  </si>
  <si>
    <t>Decay-cl</t>
  </si>
  <si>
    <t>Specific</t>
  </si>
  <si>
    <t>(Mg)</t>
  </si>
  <si>
    <t>Above is total</t>
  </si>
  <si>
    <t>Decay-class specific</t>
  </si>
  <si>
    <t>Bottom</t>
  </si>
  <si>
    <t>SNAG DATA</t>
  </si>
  <si>
    <t>CWD Data</t>
  </si>
  <si>
    <t>(m^3)/0.8ha</t>
  </si>
  <si>
    <t>(Mg)/0.8ha</t>
  </si>
  <si>
    <r>
      <t xml:space="preserve">Total Log volume in plot (m^3/0.05ha)  </t>
    </r>
    <r>
      <rPr>
        <sz val="10"/>
        <rFont val="Arial"/>
        <family val="2"/>
      </rPr>
      <t>=====&gt;</t>
    </r>
  </si>
  <si>
    <t>SNAG biomass mg/ha</t>
  </si>
  <si>
    <t>total C in SNAGS mg c/ha</t>
  </si>
  <si>
    <t>Using decay-class specific wood density for SNAGS and CWD</t>
  </si>
  <si>
    <t>Milepost 44 Oldgrowth Stand</t>
  </si>
  <si>
    <t>Plot #1</t>
  </si>
  <si>
    <t>Plot #2</t>
  </si>
  <si>
    <t>Plot #3</t>
  </si>
  <si>
    <t>Plot #4</t>
  </si>
  <si>
    <t>Oldgrowth Stand</t>
  </si>
  <si>
    <t>See small tree worksheet page.</t>
  </si>
  <si>
    <r>
      <t xml:space="preserve">Data from </t>
    </r>
    <r>
      <rPr>
        <b/>
        <sz val="10"/>
        <rFont val="Arial"/>
        <family val="2"/>
      </rPr>
      <t>four</t>
    </r>
    <r>
      <rPr>
        <sz val="10"/>
        <rFont val="Arial"/>
        <family val="2"/>
      </rPr>
      <t xml:space="preserve"> forest Plots</t>
    </r>
  </si>
  <si>
    <t>ACCUMULATION RATE OF CLOSE TO ZERO</t>
  </si>
  <si>
    <r>
      <t xml:space="preserve">    &lt;==== This is the mean radial growth for all trees in the OG stand.  </t>
    </r>
    <r>
      <rPr>
        <b/>
        <sz val="10"/>
        <rFont val="Arial"/>
        <family val="2"/>
      </rPr>
      <t>We'll use this figure for all calculations below.</t>
    </r>
  </si>
  <si>
    <t>Plot#1</t>
  </si>
  <si>
    <t>Plot#2</t>
  </si>
  <si>
    <t>Plot#3</t>
  </si>
  <si>
    <t>Plot#4</t>
  </si>
  <si>
    <t>Using single wood density for</t>
  </si>
  <si>
    <t>all decay classes</t>
  </si>
  <si>
    <t>Calc. using single density for all decay classes.</t>
  </si>
  <si>
    <t xml:space="preserve"> Carbon Budget Analysis: </t>
  </si>
  <si>
    <t>Fill in data for small trees from four plots for this year</t>
  </si>
  <si>
    <t>top b or p</t>
  </si>
  <si>
    <t>Fill in sizes of all trees &gt;50cm starting in cell A25!</t>
  </si>
  <si>
    <r>
      <t xml:space="preserve">Total $ value </t>
    </r>
    <r>
      <rPr>
        <b/>
        <sz val="10"/>
        <rFont val="Arial"/>
        <family val="2"/>
      </rPr>
      <t>NOW</t>
    </r>
    <r>
      <rPr>
        <sz val="10"/>
        <rFont val="Arial"/>
        <family val="2"/>
      </rPr>
      <t xml:space="preserve"> (big trees + small trees &gt;20cm) $/acre</t>
    </r>
  </si>
  <si>
    <t xml:space="preserve">   the small tree worksheet page</t>
  </si>
  <si>
    <t xml:space="preserve">Values for cells g14 to g17 will fill in when you complete </t>
  </si>
  <si>
    <t>Values fro cells g14 to g17 come from the small tree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</si>
</sst>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$&quot;#,##0"/>
    <numFmt numFmtId="166" formatCode="#,##0.0"/>
    <numFmt numFmtId="167" formatCode="&quot;$&quot;#,##0.000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sz val="10"/>
      <color rgb="FF00B0F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3E2ED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n">
        <color theme="1"/>
      </right>
      <top style="thick">
        <color indexed="1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indexed="10"/>
      </top>
      <bottom style="thin">
        <color theme="1"/>
      </bottom>
      <diagonal/>
    </border>
    <border>
      <left style="thin">
        <color theme="1"/>
      </left>
      <right/>
      <top style="thick">
        <color indexed="10"/>
      </top>
      <bottom style="thin">
        <color theme="1"/>
      </bottom>
      <diagonal/>
    </border>
    <border>
      <left style="thin">
        <color theme="1"/>
      </left>
      <right style="thick">
        <color indexed="10"/>
      </right>
      <top style="thick">
        <color indexed="10"/>
      </top>
      <bottom style="thin">
        <color theme="1"/>
      </bottom>
      <diagonal/>
    </border>
    <border>
      <left style="thick">
        <color indexed="1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indexed="10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theme="1"/>
      </bottom>
      <diagonal/>
    </border>
    <border>
      <left/>
      <right style="thick">
        <color rgb="FFFF0000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0" fillId="0" borderId="4" xfId="0" applyBorder="1"/>
    <xf numFmtId="0" fontId="0" fillId="0" borderId="0" xfId="0" quotePrefix="1"/>
    <xf numFmtId="165" fontId="0" fillId="3" borderId="0" xfId="0" applyNumberFormat="1" applyFill="1"/>
    <xf numFmtId="165" fontId="0" fillId="3" borderId="0" xfId="0" quotePrefix="1" applyNumberFormat="1" applyFill="1"/>
    <xf numFmtId="0" fontId="0" fillId="3" borderId="0" xfId="0" applyFill="1"/>
    <xf numFmtId="166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4" borderId="0" xfId="0" applyFill="1"/>
    <xf numFmtId="0" fontId="4" fillId="0" borderId="0" xfId="0" applyFont="1"/>
    <xf numFmtId="0" fontId="8" fillId="0" borderId="0" xfId="0" applyFont="1"/>
    <xf numFmtId="0" fontId="0" fillId="4" borderId="0" xfId="0" applyFill="1" applyAlignment="1">
      <alignment horizontal="center"/>
    </xf>
    <xf numFmtId="0" fontId="3" fillId="4" borderId="0" xfId="0" applyFont="1" applyFill="1"/>
    <xf numFmtId="0" fontId="4" fillId="0" borderId="0" xfId="2"/>
    <xf numFmtId="0" fontId="3" fillId="0" borderId="0" xfId="2" applyFont="1"/>
    <xf numFmtId="0" fontId="4" fillId="2" borderId="0" xfId="2" applyFill="1"/>
    <xf numFmtId="164" fontId="0" fillId="4" borderId="0" xfId="0" applyNumberFormat="1" applyFill="1"/>
    <xf numFmtId="0" fontId="2" fillId="0" borderId="0" xfId="1" applyFont="1"/>
    <xf numFmtId="0" fontId="2" fillId="0" borderId="0" xfId="0" applyFont="1"/>
    <xf numFmtId="0" fontId="4" fillId="0" borderId="0" xfId="2" applyAlignment="1">
      <alignment horizontal="left"/>
    </xf>
    <xf numFmtId="0" fontId="2" fillId="4" borderId="0" xfId="0" applyFont="1" applyFill="1"/>
    <xf numFmtId="0" fontId="9" fillId="5" borderId="0" xfId="0" applyFont="1" applyFill="1"/>
    <xf numFmtId="0" fontId="0" fillId="5" borderId="0" xfId="0" applyFill="1"/>
    <xf numFmtId="0" fontId="9" fillId="4" borderId="0" xfId="0" applyFont="1" applyFill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2" fillId="3" borderId="0" xfId="0" applyFont="1" applyFill="1"/>
    <xf numFmtId="167" fontId="0" fillId="0" borderId="0" xfId="0" applyNumberFormat="1"/>
    <xf numFmtId="0" fontId="1" fillId="4" borderId="0" xfId="0" applyFont="1" applyFill="1"/>
    <xf numFmtId="0" fontId="1" fillId="2" borderId="0" xfId="0" applyFont="1" applyFill="1"/>
    <xf numFmtId="0" fontId="0" fillId="4" borderId="13" xfId="0" applyFill="1" applyBorder="1" applyProtection="1">
      <protection locked="0"/>
    </xf>
    <xf numFmtId="0" fontId="2" fillId="4" borderId="14" xfId="0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2" fillId="4" borderId="15" xfId="0" applyFont="1" applyFill="1" applyBorder="1" applyProtection="1">
      <protection locked="0"/>
    </xf>
    <xf numFmtId="0" fontId="10" fillId="4" borderId="4" xfId="0" applyFont="1" applyFill="1" applyBorder="1"/>
    <xf numFmtId="0" fontId="0" fillId="4" borderId="4" xfId="0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1"/>
  <sheetViews>
    <sheetView tabSelected="1" workbookViewId="0">
      <selection activeCell="G20" sqref="G20"/>
    </sheetView>
  </sheetViews>
  <sheetFormatPr defaultRowHeight="12.75" x14ac:dyDescent="0.2"/>
  <cols>
    <col min="2" max="2" width="10.7109375" customWidth="1"/>
    <col min="3" max="3" width="10.140625" customWidth="1"/>
    <col min="4" max="4" width="10" customWidth="1"/>
    <col min="5" max="5" width="9.85546875" customWidth="1"/>
  </cols>
  <sheetData>
    <row r="2" spans="1:6" x14ac:dyDescent="0.2">
      <c r="A2" s="20" t="s">
        <v>175</v>
      </c>
    </row>
    <row r="3" spans="1:6" x14ac:dyDescent="0.2">
      <c r="B3" s="28" t="str">
        <f>CONCATENATE("wed ",'Tree Biomass'!$C$4)</f>
        <v>wed 2024</v>
      </c>
      <c r="C3" s="28" t="str">
        <f>CONCATENATE("wed ",'Tree Biomass'!$C$4)</f>
        <v>wed 2024</v>
      </c>
      <c r="D3" s="28" t="str">
        <f>CONCATENATE("fri ",'Tree Biomass'!$C$4)</f>
        <v>fri 2024</v>
      </c>
      <c r="E3" s="28" t="str">
        <f>CONCATENATE("fri ",'Tree Biomass'!$C$4)</f>
        <v>fri 2024</v>
      </c>
    </row>
    <row r="4" spans="1:6" x14ac:dyDescent="0.2">
      <c r="B4" t="s">
        <v>176</v>
      </c>
      <c r="C4" t="s">
        <v>177</v>
      </c>
      <c r="D4" t="s">
        <v>178</v>
      </c>
      <c r="E4" t="s">
        <v>179</v>
      </c>
      <c r="F4" t="s">
        <v>109</v>
      </c>
    </row>
    <row r="5" spans="1:6" x14ac:dyDescent="0.2">
      <c r="A5" t="s">
        <v>105</v>
      </c>
      <c r="B5" s="34"/>
      <c r="C5" s="32"/>
      <c r="D5" s="33"/>
      <c r="E5" s="7"/>
      <c r="F5">
        <f>SUM(B5:E5)</f>
        <v>0</v>
      </c>
    </row>
    <row r="6" spans="1:6" x14ac:dyDescent="0.2">
      <c r="A6" t="s">
        <v>106</v>
      </c>
      <c r="B6" s="34"/>
      <c r="C6" s="32"/>
      <c r="D6" s="33"/>
      <c r="E6" s="7"/>
      <c r="F6">
        <f>SUM(B6:E6)</f>
        <v>0</v>
      </c>
    </row>
    <row r="7" spans="1:6" x14ac:dyDescent="0.2">
      <c r="A7" t="s">
        <v>107</v>
      </c>
      <c r="B7" s="34"/>
      <c r="C7" s="32"/>
      <c r="D7" s="33"/>
      <c r="E7" s="7"/>
      <c r="F7">
        <f>SUM(B7:E7)</f>
        <v>0</v>
      </c>
    </row>
    <row r="8" spans="1:6" x14ac:dyDescent="0.2">
      <c r="A8" t="s">
        <v>108</v>
      </c>
      <c r="B8" s="34"/>
      <c r="C8" s="32"/>
      <c r="D8" s="33"/>
      <c r="E8" s="7"/>
      <c r="F8">
        <f>SUM(B8:E8)</f>
        <v>0</v>
      </c>
    </row>
    <row r="11" spans="1:6" x14ac:dyDescent="0.2">
      <c r="B11" s="29" t="s">
        <v>193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308"/>
  <sheetViews>
    <sheetView workbookViewId="0">
      <selection activeCell="C5" sqref="C5"/>
    </sheetView>
  </sheetViews>
  <sheetFormatPr defaultRowHeight="12.75" x14ac:dyDescent="0.2"/>
  <cols>
    <col min="2" max="2" width="14.7109375" customWidth="1"/>
    <col min="8" max="8" width="12.85546875" customWidth="1"/>
    <col min="9" max="9" width="11.7109375" customWidth="1"/>
    <col min="10" max="10" width="12.5703125" customWidth="1"/>
    <col min="13" max="13" width="10.7109375" customWidth="1"/>
    <col min="14" max="14" width="11.28515625" customWidth="1"/>
  </cols>
  <sheetData>
    <row r="2" spans="1:14" x14ac:dyDescent="0.2">
      <c r="J2" t="s">
        <v>121</v>
      </c>
    </row>
    <row r="3" spans="1:14" x14ac:dyDescent="0.2">
      <c r="D3" s="45" t="s">
        <v>198</v>
      </c>
      <c r="E3" s="19"/>
      <c r="F3" s="19"/>
      <c r="G3" s="19"/>
      <c r="H3" s="19"/>
      <c r="J3" t="s">
        <v>122</v>
      </c>
    </row>
    <row r="4" spans="1:14" x14ac:dyDescent="0.2">
      <c r="A4" s="25" t="s">
        <v>192</v>
      </c>
      <c r="B4" s="24"/>
      <c r="C4" s="30">
        <v>2024</v>
      </c>
      <c r="D4" s="46" t="s">
        <v>197</v>
      </c>
      <c r="E4" s="26"/>
      <c r="F4" s="26"/>
      <c r="G4" s="26"/>
      <c r="J4" t="s">
        <v>123</v>
      </c>
    </row>
    <row r="5" spans="1:14" x14ac:dyDescent="0.2">
      <c r="A5" s="25" t="s">
        <v>180</v>
      </c>
      <c r="B5" s="24"/>
      <c r="C5" s="24"/>
      <c r="D5" s="26" t="s">
        <v>181</v>
      </c>
      <c r="E5" s="26"/>
      <c r="F5" s="26"/>
      <c r="G5" s="26"/>
      <c r="J5" t="s">
        <v>124</v>
      </c>
    </row>
    <row r="6" spans="1:14" x14ac:dyDescent="0.2">
      <c r="A6" s="24" t="s">
        <v>182</v>
      </c>
      <c r="B6" s="24"/>
      <c r="C6" s="24"/>
      <c r="D6" s="24"/>
      <c r="E6" s="24"/>
      <c r="F6" s="24"/>
      <c r="G6" s="24"/>
      <c r="H6" s="7"/>
      <c r="J6" t="s">
        <v>125</v>
      </c>
    </row>
    <row r="7" spans="1:14" x14ac:dyDescent="0.2">
      <c r="D7" s="2" t="s">
        <v>27</v>
      </c>
      <c r="J7" t="s">
        <v>126</v>
      </c>
    </row>
    <row r="8" spans="1:14" x14ac:dyDescent="0.2">
      <c r="A8" s="46" t="s">
        <v>199</v>
      </c>
      <c r="B8" s="7"/>
      <c r="C8" s="7"/>
      <c r="D8" s="6"/>
      <c r="E8" s="7"/>
      <c r="F8" s="7"/>
      <c r="G8" s="7"/>
      <c r="J8" t="s">
        <v>127</v>
      </c>
    </row>
    <row r="9" spans="1:14" x14ac:dyDescent="0.2">
      <c r="C9" t="s">
        <v>63</v>
      </c>
    </row>
    <row r="10" spans="1:14" x14ac:dyDescent="0.2">
      <c r="A10" s="2" t="s">
        <v>96</v>
      </c>
      <c r="C10" t="s">
        <v>75</v>
      </c>
      <c r="J10" t="s">
        <v>128</v>
      </c>
    </row>
    <row r="11" spans="1:14" x14ac:dyDescent="0.2">
      <c r="A11" s="2" t="s">
        <v>97</v>
      </c>
      <c r="C11" t="s">
        <v>1</v>
      </c>
      <c r="M11" t="s">
        <v>129</v>
      </c>
      <c r="N11" t="s">
        <v>130</v>
      </c>
    </row>
    <row r="12" spans="1:14" x14ac:dyDescent="0.2">
      <c r="B12" t="s">
        <v>2</v>
      </c>
      <c r="C12" t="s">
        <v>3</v>
      </c>
      <c r="H12" t="s">
        <v>4</v>
      </c>
      <c r="J12" t="s">
        <v>131</v>
      </c>
      <c r="M12" t="s">
        <v>132</v>
      </c>
      <c r="N12" s="11" t="s">
        <v>133</v>
      </c>
    </row>
    <row r="13" spans="1:14" x14ac:dyDescent="0.2">
      <c r="A13" t="s">
        <v>5</v>
      </c>
      <c r="B13" t="s">
        <v>6</v>
      </c>
      <c r="C13" t="s">
        <v>7</v>
      </c>
      <c r="D13" t="s">
        <v>8</v>
      </c>
      <c r="E13" t="s">
        <v>9</v>
      </c>
      <c r="F13" t="s">
        <v>10</v>
      </c>
      <c r="G13" t="s">
        <v>11</v>
      </c>
      <c r="H13" t="s">
        <v>12</v>
      </c>
      <c r="J13" t="s">
        <v>134</v>
      </c>
      <c r="K13" t="s">
        <v>135</v>
      </c>
      <c r="L13" t="s">
        <v>136</v>
      </c>
      <c r="M13" t="s">
        <v>137</v>
      </c>
      <c r="N13" t="s">
        <v>138</v>
      </c>
    </row>
    <row r="14" spans="1:14" x14ac:dyDescent="0.2">
      <c r="A14" t="s">
        <v>13</v>
      </c>
      <c r="B14">
        <v>15</v>
      </c>
      <c r="C14">
        <f>EXP(2.902625+(2.4818*LN(B14)))+EXP(4.841987+(2.3323*LN(B14)))</f>
        <v>85235.959906021366</v>
      </c>
      <c r="D14">
        <f>EXP(2.2117+(2.6929*LN(B14)))</f>
        <v>13416.068194306332</v>
      </c>
      <c r="E14">
        <f>EXP(4.0616+(1.7009*LN(B14)))+EXP(3.2137+(2.1382*LN(B14)))+EXP(3.3788+(1.7503*LN(B14)))</f>
        <v>17304.894413320835</v>
      </c>
      <c r="F14">
        <f>C14+D14+E14</f>
        <v>115956.92251364855</v>
      </c>
      <c r="G14" s="7">
        <f>'small tree worksheet'!F5</f>
        <v>0</v>
      </c>
      <c r="H14">
        <f>(F14*G14)/1000000</f>
        <v>0</v>
      </c>
      <c r="J14" s="2">
        <f>H14/2</f>
        <v>0</v>
      </c>
    </row>
    <row r="15" spans="1:14" x14ac:dyDescent="0.2">
      <c r="A15" t="s">
        <v>14</v>
      </c>
      <c r="B15">
        <v>25</v>
      </c>
      <c r="C15">
        <f>EXP(2.902625+(2.4818*LN(B15)))+EXP(4.841987+(2.3323*LN(B15)))</f>
        <v>284518.20395432005</v>
      </c>
      <c r="D15">
        <f>EXP(2.2117+(2.6929*LN(B15)))</f>
        <v>53093.548824617552</v>
      </c>
      <c r="E15">
        <f>EXP(4.0616+(1.7009*LN(B15)))+EXP(3.2137+(2.1382*LN(B15)))+EXP(3.3788+(1.7503*LN(B15)))</f>
        <v>46318.125829658944</v>
      </c>
      <c r="F15">
        <f>C15+D15+E15</f>
        <v>383929.87860859651</v>
      </c>
      <c r="G15" s="7">
        <f>'small tree worksheet'!F6</f>
        <v>0</v>
      </c>
      <c r="H15">
        <f>(F15*G15)/1000000</f>
        <v>0</v>
      </c>
      <c r="J15" s="2">
        <f>H15/2</f>
        <v>0</v>
      </c>
      <c r="K15">
        <f>J15/0.43</f>
        <v>0</v>
      </c>
      <c r="L15">
        <f>K15/0.028</f>
        <v>0</v>
      </c>
      <c r="M15">
        <f>L15/0.234</f>
        <v>0</v>
      </c>
      <c r="N15" s="12">
        <f>(M15/1000)*300</f>
        <v>0</v>
      </c>
    </row>
    <row r="16" spans="1:14" x14ac:dyDescent="0.2">
      <c r="A16" t="s">
        <v>15</v>
      </c>
      <c r="B16">
        <v>35</v>
      </c>
      <c r="C16">
        <f>EXP(2.902625+(2.4818*LN(B16)))+EXP(4.841987+(2.3323*LN(B16)))</f>
        <v>629698.98519235465</v>
      </c>
      <c r="D16">
        <f>EXP(2.2117+(2.6929*LN(B16)))</f>
        <v>131386.25756011347</v>
      </c>
      <c r="E16">
        <f>EXP(4.0616+(1.7009*LN(B16)))+EXP(3.2137+(2.1382*LN(B16)))+EXP(3.3788+(1.7503*LN(B16)))</f>
        <v>89149.457303211253</v>
      </c>
      <c r="F16">
        <f>C16+D16+E16</f>
        <v>850234.70005567931</v>
      </c>
      <c r="G16" s="7">
        <f>'small tree worksheet'!F7</f>
        <v>0</v>
      </c>
      <c r="H16">
        <f>(F16*G16)/1000000</f>
        <v>0</v>
      </c>
      <c r="J16" s="2">
        <f>H16/2</f>
        <v>0</v>
      </c>
      <c r="K16">
        <f>J16/0.43</f>
        <v>0</v>
      </c>
      <c r="L16">
        <f t="shared" ref="L16:L79" si="0">K16/0.028</f>
        <v>0</v>
      </c>
      <c r="M16">
        <f t="shared" ref="M16:M79" si="1">L16/0.234</f>
        <v>0</v>
      </c>
      <c r="N16" s="12">
        <f t="shared" ref="N16:N79" si="2">(M16/1000)*300</f>
        <v>0</v>
      </c>
    </row>
    <row r="17" spans="1:14" x14ac:dyDescent="0.2">
      <c r="A17" t="s">
        <v>16</v>
      </c>
      <c r="B17">
        <v>45</v>
      </c>
      <c r="C17">
        <f>EXP(2.902625+(2.4818*LN(B17)))+EXP(4.841987+(2.3323*LN(B17)))</f>
        <v>1140110.5342664099</v>
      </c>
      <c r="D17">
        <f>EXP(2.2117+(2.6929*LN(B17)))</f>
        <v>258502.70024613221</v>
      </c>
      <c r="E17">
        <f>EXP(4.0616+(1.7009*LN(B17)))+EXP(3.2137+(2.1382*LN(B17)))+EXP(3.3788+(1.7503*LN(B17)))</f>
        <v>145851.80670313971</v>
      </c>
      <c r="F17">
        <f>C17+D17+E17</f>
        <v>1544465.0412156819</v>
      </c>
      <c r="G17" s="7">
        <f>'small tree worksheet'!F8</f>
        <v>0</v>
      </c>
      <c r="H17">
        <f>(F17*G17)/1000000</f>
        <v>0</v>
      </c>
      <c r="J17" s="2">
        <f>H17/2</f>
        <v>0</v>
      </c>
      <c r="K17">
        <f>J17/0.43</f>
        <v>0</v>
      </c>
      <c r="L17">
        <f t="shared" si="0"/>
        <v>0</v>
      </c>
      <c r="M17">
        <f t="shared" si="1"/>
        <v>0</v>
      </c>
      <c r="N17" s="12">
        <f t="shared" si="2"/>
        <v>0</v>
      </c>
    </row>
    <row r="18" spans="1:14" x14ac:dyDescent="0.2">
      <c r="D18" t="s">
        <v>76</v>
      </c>
      <c r="H18">
        <f>SUM(H14:H17)</f>
        <v>0</v>
      </c>
      <c r="J18" s="2">
        <f>H18/2</f>
        <v>0</v>
      </c>
      <c r="K18">
        <f>J18/0.43</f>
        <v>0</v>
      </c>
      <c r="L18">
        <f t="shared" si="0"/>
        <v>0</v>
      </c>
      <c r="M18">
        <f t="shared" si="1"/>
        <v>0</v>
      </c>
      <c r="N18" s="12">
        <f t="shared" si="2"/>
        <v>0</v>
      </c>
    </row>
    <row r="19" spans="1:14" x14ac:dyDescent="0.2">
      <c r="D19" t="s">
        <v>77</v>
      </c>
      <c r="H19">
        <f>H18/0.4</f>
        <v>0</v>
      </c>
      <c r="I19" s="2"/>
      <c r="J19" s="2"/>
      <c r="N19" s="12"/>
    </row>
    <row r="20" spans="1:14" x14ac:dyDescent="0.2">
      <c r="C20" s="2"/>
      <c r="I20" s="2" t="s">
        <v>139</v>
      </c>
      <c r="J20" s="2">
        <f>SUM(J15:J17)</f>
        <v>0</v>
      </c>
      <c r="K20">
        <f>J20/0.43</f>
        <v>0</v>
      </c>
      <c r="L20">
        <f>K20/0.028</f>
        <v>0</v>
      </c>
      <c r="M20">
        <f>L20/0.234</f>
        <v>0</v>
      </c>
      <c r="N20" s="12">
        <f>(M20/1000)*300</f>
        <v>0</v>
      </c>
    </row>
    <row r="21" spans="1:14" x14ac:dyDescent="0.2">
      <c r="C21" s="6" t="s">
        <v>195</v>
      </c>
      <c r="D21" s="7"/>
      <c r="E21" s="7"/>
      <c r="F21" s="7"/>
      <c r="G21" s="33"/>
    </row>
    <row r="22" spans="1:14" x14ac:dyDescent="0.2">
      <c r="A22" s="2" t="s">
        <v>95</v>
      </c>
      <c r="M22" t="s">
        <v>129</v>
      </c>
      <c r="N22" s="12" t="s">
        <v>130</v>
      </c>
    </row>
    <row r="23" spans="1:14" x14ac:dyDescent="0.2">
      <c r="A23" s="2" t="s">
        <v>94</v>
      </c>
      <c r="B23" t="s">
        <v>3</v>
      </c>
      <c r="E23" t="s">
        <v>4</v>
      </c>
      <c r="J23" t="s">
        <v>131</v>
      </c>
      <c r="M23" t="s">
        <v>132</v>
      </c>
      <c r="N23" s="13" t="s">
        <v>133</v>
      </c>
    </row>
    <row r="24" spans="1:14" x14ac:dyDescent="0.2">
      <c r="A24" t="s">
        <v>17</v>
      </c>
      <c r="B24" t="s">
        <v>7</v>
      </c>
      <c r="C24" t="s">
        <v>8</v>
      </c>
      <c r="D24" t="s">
        <v>9</v>
      </c>
      <c r="E24" t="s">
        <v>12</v>
      </c>
      <c r="G24" t="s">
        <v>102</v>
      </c>
      <c r="H24" t="s">
        <v>103</v>
      </c>
      <c r="J24" t="s">
        <v>134</v>
      </c>
      <c r="K24" t="s">
        <v>135</v>
      </c>
      <c r="L24" t="s">
        <v>136</v>
      </c>
      <c r="M24" t="s">
        <v>137</v>
      </c>
      <c r="N24" s="12" t="s">
        <v>138</v>
      </c>
    </row>
    <row r="25" spans="1:14" x14ac:dyDescent="0.2">
      <c r="A25" s="27"/>
      <c r="B25" t="e">
        <f t="shared" ref="B25:B41" si="3">EXP(2.902625+(2.4818*LN(A25)))+EXP(4.841987+(2.3323*LN(A25)))</f>
        <v>#NUM!</v>
      </c>
      <c r="C25" t="e">
        <f t="shared" ref="C25:C74" si="4">EXP(2.2117+(2.6929*LN(A25)))</f>
        <v>#NUM!</v>
      </c>
      <c r="D25" t="e">
        <f t="shared" ref="D25:D74" si="5">EXP(4.0616+(1.7009*LN(A25)))+EXP(3.2137+(2.1382*LN(A25)))+EXP(3.3788+(1.7503*LN(A25)))</f>
        <v>#NUM!</v>
      </c>
      <c r="E25" t="e">
        <f>(B25+C25+D25)/1000000</f>
        <v>#NUM!</v>
      </c>
      <c r="H25" t="str">
        <f t="shared" ref="H25:H35" si="6">CONCATENATE($C$4, " data")</f>
        <v>2024 data</v>
      </c>
      <c r="J25" t="e">
        <f>E25/2</f>
        <v>#NUM!</v>
      </c>
      <c r="K25" t="e">
        <f t="shared" ref="K25:K88" si="7">J25/0.43</f>
        <v>#NUM!</v>
      </c>
      <c r="L25" t="e">
        <f t="shared" si="0"/>
        <v>#NUM!</v>
      </c>
      <c r="M25" t="e">
        <f t="shared" si="1"/>
        <v>#NUM!</v>
      </c>
      <c r="N25" s="12" t="e">
        <f t="shared" si="2"/>
        <v>#NUM!</v>
      </c>
    </row>
    <row r="26" spans="1:14" x14ac:dyDescent="0.2">
      <c r="A26" s="27"/>
      <c r="B26" t="e">
        <f t="shared" si="3"/>
        <v>#NUM!</v>
      </c>
      <c r="C26" t="e">
        <f t="shared" si="4"/>
        <v>#NUM!</v>
      </c>
      <c r="D26" t="e">
        <f t="shared" si="5"/>
        <v>#NUM!</v>
      </c>
      <c r="E26" t="e">
        <f t="shared" ref="E26:E74" si="8">(B26+C26+D26)/1000000</f>
        <v>#NUM!</v>
      </c>
      <c r="H26" t="str">
        <f t="shared" si="6"/>
        <v>2024 data</v>
      </c>
      <c r="J26" t="e">
        <f>E26/2</f>
        <v>#NUM!</v>
      </c>
      <c r="K26" t="e">
        <f t="shared" si="7"/>
        <v>#NUM!</v>
      </c>
      <c r="L26" t="e">
        <f t="shared" si="0"/>
        <v>#NUM!</v>
      </c>
      <c r="M26" t="e">
        <f t="shared" si="1"/>
        <v>#NUM!</v>
      </c>
      <c r="N26" s="12" t="e">
        <f t="shared" si="2"/>
        <v>#NUM!</v>
      </c>
    </row>
    <row r="27" spans="1:14" x14ac:dyDescent="0.2">
      <c r="A27" s="27"/>
      <c r="B27" t="e">
        <f t="shared" si="3"/>
        <v>#NUM!</v>
      </c>
      <c r="C27" t="e">
        <f t="shared" si="4"/>
        <v>#NUM!</v>
      </c>
      <c r="D27" t="e">
        <f t="shared" si="5"/>
        <v>#NUM!</v>
      </c>
      <c r="E27" t="e">
        <f t="shared" si="8"/>
        <v>#NUM!</v>
      </c>
      <c r="H27" t="str">
        <f t="shared" si="6"/>
        <v>2024 data</v>
      </c>
      <c r="J27" t="e">
        <f>E27/2</f>
        <v>#NUM!</v>
      </c>
      <c r="K27" t="e">
        <f t="shared" si="7"/>
        <v>#NUM!</v>
      </c>
      <c r="L27" t="e">
        <f t="shared" si="0"/>
        <v>#NUM!</v>
      </c>
      <c r="M27" t="e">
        <f t="shared" si="1"/>
        <v>#NUM!</v>
      </c>
      <c r="N27" s="12" t="e">
        <f t="shared" si="2"/>
        <v>#NUM!</v>
      </c>
    </row>
    <row r="28" spans="1:14" x14ac:dyDescent="0.2">
      <c r="A28" s="27"/>
      <c r="B28" t="e">
        <f t="shared" si="3"/>
        <v>#NUM!</v>
      </c>
      <c r="C28" t="e">
        <f t="shared" si="4"/>
        <v>#NUM!</v>
      </c>
      <c r="D28" t="e">
        <f t="shared" si="5"/>
        <v>#NUM!</v>
      </c>
      <c r="E28" t="e">
        <f t="shared" si="8"/>
        <v>#NUM!</v>
      </c>
      <c r="H28" t="str">
        <f t="shared" si="6"/>
        <v>2024 data</v>
      </c>
      <c r="J28" t="e">
        <f>E28/2</f>
        <v>#NUM!</v>
      </c>
      <c r="K28" t="e">
        <f t="shared" si="7"/>
        <v>#NUM!</v>
      </c>
      <c r="L28" t="e">
        <f t="shared" si="0"/>
        <v>#NUM!</v>
      </c>
      <c r="M28" t="e">
        <f t="shared" si="1"/>
        <v>#NUM!</v>
      </c>
      <c r="N28" s="12" t="e">
        <f t="shared" si="2"/>
        <v>#NUM!</v>
      </c>
    </row>
    <row r="29" spans="1:14" x14ac:dyDescent="0.2">
      <c r="A29" s="27"/>
      <c r="B29" t="e">
        <f t="shared" si="3"/>
        <v>#NUM!</v>
      </c>
      <c r="C29" t="e">
        <f t="shared" si="4"/>
        <v>#NUM!</v>
      </c>
      <c r="D29" t="e">
        <f t="shared" si="5"/>
        <v>#NUM!</v>
      </c>
      <c r="E29" t="e">
        <f t="shared" si="8"/>
        <v>#NUM!</v>
      </c>
      <c r="H29" t="str">
        <f t="shared" si="6"/>
        <v>2024 data</v>
      </c>
      <c r="J29" t="e">
        <f>E29/2</f>
        <v>#NUM!</v>
      </c>
      <c r="K29" t="e">
        <f t="shared" si="7"/>
        <v>#NUM!</v>
      </c>
      <c r="L29" t="e">
        <f t="shared" si="0"/>
        <v>#NUM!</v>
      </c>
      <c r="M29" t="e">
        <f t="shared" si="1"/>
        <v>#NUM!</v>
      </c>
      <c r="N29" s="12" t="e">
        <f t="shared" si="2"/>
        <v>#NUM!</v>
      </c>
    </row>
    <row r="30" spans="1:14" x14ac:dyDescent="0.2">
      <c r="A30" s="27"/>
      <c r="B30" t="e">
        <f t="shared" si="3"/>
        <v>#NUM!</v>
      </c>
      <c r="C30" t="e">
        <f t="shared" si="4"/>
        <v>#NUM!</v>
      </c>
      <c r="D30" t="e">
        <f t="shared" si="5"/>
        <v>#NUM!</v>
      </c>
      <c r="E30" t="e">
        <f t="shared" si="8"/>
        <v>#NUM!</v>
      </c>
      <c r="H30" t="str">
        <f t="shared" si="6"/>
        <v>2024 data</v>
      </c>
      <c r="J30" t="e">
        <f t="shared" ref="J30:J74" si="9">E30/2</f>
        <v>#NUM!</v>
      </c>
      <c r="K30" t="e">
        <f t="shared" si="7"/>
        <v>#NUM!</v>
      </c>
      <c r="L30" t="e">
        <f t="shared" si="0"/>
        <v>#NUM!</v>
      </c>
      <c r="M30" t="e">
        <f t="shared" si="1"/>
        <v>#NUM!</v>
      </c>
      <c r="N30" s="12" t="e">
        <f t="shared" si="2"/>
        <v>#NUM!</v>
      </c>
    </row>
    <row r="31" spans="1:14" x14ac:dyDescent="0.2">
      <c r="A31" s="27"/>
      <c r="B31" t="e">
        <f t="shared" si="3"/>
        <v>#NUM!</v>
      </c>
      <c r="C31" t="e">
        <f t="shared" si="4"/>
        <v>#NUM!</v>
      </c>
      <c r="D31" t="e">
        <f t="shared" si="5"/>
        <v>#NUM!</v>
      </c>
      <c r="E31" t="e">
        <f t="shared" si="8"/>
        <v>#NUM!</v>
      </c>
      <c r="H31" t="str">
        <f t="shared" si="6"/>
        <v>2024 data</v>
      </c>
      <c r="J31" t="e">
        <f t="shared" si="9"/>
        <v>#NUM!</v>
      </c>
      <c r="K31" t="e">
        <f t="shared" si="7"/>
        <v>#NUM!</v>
      </c>
      <c r="L31" t="e">
        <f t="shared" si="0"/>
        <v>#NUM!</v>
      </c>
      <c r="M31" t="e">
        <f t="shared" si="1"/>
        <v>#NUM!</v>
      </c>
      <c r="N31" s="12" t="e">
        <f t="shared" si="2"/>
        <v>#NUM!</v>
      </c>
    </row>
    <row r="32" spans="1:14" x14ac:dyDescent="0.2">
      <c r="A32" s="27"/>
      <c r="B32" t="e">
        <f t="shared" si="3"/>
        <v>#NUM!</v>
      </c>
      <c r="C32" t="e">
        <f t="shared" si="4"/>
        <v>#NUM!</v>
      </c>
      <c r="D32" t="e">
        <f t="shared" si="5"/>
        <v>#NUM!</v>
      </c>
      <c r="E32" t="e">
        <f t="shared" si="8"/>
        <v>#NUM!</v>
      </c>
      <c r="H32" t="str">
        <f t="shared" si="6"/>
        <v>2024 data</v>
      </c>
      <c r="J32" t="e">
        <f t="shared" si="9"/>
        <v>#NUM!</v>
      </c>
      <c r="K32" t="e">
        <f t="shared" si="7"/>
        <v>#NUM!</v>
      </c>
      <c r="L32" t="e">
        <f t="shared" si="0"/>
        <v>#NUM!</v>
      </c>
      <c r="M32" t="e">
        <f t="shared" si="1"/>
        <v>#NUM!</v>
      </c>
      <c r="N32" s="12" t="e">
        <f t="shared" si="2"/>
        <v>#NUM!</v>
      </c>
    </row>
    <row r="33" spans="1:14" x14ac:dyDescent="0.2">
      <c r="A33" s="27"/>
      <c r="B33" t="e">
        <f t="shared" si="3"/>
        <v>#NUM!</v>
      </c>
      <c r="C33" t="e">
        <f t="shared" si="4"/>
        <v>#NUM!</v>
      </c>
      <c r="D33" t="e">
        <f t="shared" si="5"/>
        <v>#NUM!</v>
      </c>
      <c r="E33" t="e">
        <f t="shared" si="8"/>
        <v>#NUM!</v>
      </c>
      <c r="H33" t="str">
        <f t="shared" si="6"/>
        <v>2024 data</v>
      </c>
      <c r="J33" t="e">
        <f t="shared" si="9"/>
        <v>#NUM!</v>
      </c>
      <c r="K33" t="e">
        <f t="shared" si="7"/>
        <v>#NUM!</v>
      </c>
      <c r="L33" t="e">
        <f t="shared" si="0"/>
        <v>#NUM!</v>
      </c>
      <c r="M33" t="e">
        <f t="shared" si="1"/>
        <v>#NUM!</v>
      </c>
      <c r="N33" s="12" t="e">
        <f t="shared" si="2"/>
        <v>#NUM!</v>
      </c>
    </row>
    <row r="34" spans="1:14" x14ac:dyDescent="0.2">
      <c r="A34" s="27"/>
      <c r="B34" t="e">
        <f t="shared" si="3"/>
        <v>#NUM!</v>
      </c>
      <c r="C34" t="e">
        <f t="shared" si="4"/>
        <v>#NUM!</v>
      </c>
      <c r="D34" t="e">
        <f t="shared" si="5"/>
        <v>#NUM!</v>
      </c>
      <c r="E34" t="e">
        <f t="shared" si="8"/>
        <v>#NUM!</v>
      </c>
      <c r="H34" t="str">
        <f t="shared" si="6"/>
        <v>2024 data</v>
      </c>
      <c r="J34" t="e">
        <f t="shared" si="9"/>
        <v>#NUM!</v>
      </c>
      <c r="K34" t="e">
        <f t="shared" si="7"/>
        <v>#NUM!</v>
      </c>
      <c r="L34" t="e">
        <f t="shared" si="0"/>
        <v>#NUM!</v>
      </c>
      <c r="M34" t="e">
        <f t="shared" si="1"/>
        <v>#NUM!</v>
      </c>
      <c r="N34" s="12" t="e">
        <f t="shared" si="2"/>
        <v>#NUM!</v>
      </c>
    </row>
    <row r="35" spans="1:14" x14ac:dyDescent="0.2">
      <c r="A35" s="27"/>
      <c r="B35" t="e">
        <f t="shared" si="3"/>
        <v>#NUM!</v>
      </c>
      <c r="C35" t="e">
        <f t="shared" si="4"/>
        <v>#NUM!</v>
      </c>
      <c r="D35" t="e">
        <f t="shared" si="5"/>
        <v>#NUM!</v>
      </c>
      <c r="E35" t="e">
        <f t="shared" si="8"/>
        <v>#NUM!</v>
      </c>
      <c r="H35" t="str">
        <f t="shared" si="6"/>
        <v>2024 data</v>
      </c>
      <c r="J35" t="e">
        <f t="shared" si="9"/>
        <v>#NUM!</v>
      </c>
      <c r="K35" t="e">
        <f t="shared" si="7"/>
        <v>#NUM!</v>
      </c>
      <c r="L35" t="e">
        <f t="shared" si="0"/>
        <v>#NUM!</v>
      </c>
      <c r="M35" t="e">
        <f t="shared" si="1"/>
        <v>#NUM!</v>
      </c>
      <c r="N35" s="12" t="e">
        <f t="shared" si="2"/>
        <v>#NUM!</v>
      </c>
    </row>
    <row r="36" spans="1:14" x14ac:dyDescent="0.2">
      <c r="A36" s="27"/>
      <c r="B36" t="e">
        <f t="shared" si="3"/>
        <v>#NUM!</v>
      </c>
      <c r="C36" t="e">
        <f t="shared" si="4"/>
        <v>#NUM!</v>
      </c>
      <c r="D36" t="e">
        <f t="shared" si="5"/>
        <v>#NUM!</v>
      </c>
      <c r="E36" t="e">
        <f t="shared" si="8"/>
        <v>#NUM!</v>
      </c>
      <c r="H36" t="str">
        <f t="shared" ref="H36:H89" si="10">CONCATENATE($C$4, " data")</f>
        <v>2024 data</v>
      </c>
      <c r="J36" t="e">
        <f t="shared" si="9"/>
        <v>#NUM!</v>
      </c>
      <c r="K36" t="e">
        <f t="shared" si="7"/>
        <v>#NUM!</v>
      </c>
      <c r="L36" t="e">
        <f t="shared" si="0"/>
        <v>#NUM!</v>
      </c>
      <c r="M36" t="e">
        <f t="shared" si="1"/>
        <v>#NUM!</v>
      </c>
      <c r="N36" s="12" t="e">
        <f t="shared" si="2"/>
        <v>#NUM!</v>
      </c>
    </row>
    <row r="37" spans="1:14" x14ac:dyDescent="0.2">
      <c r="A37" s="27"/>
      <c r="B37" t="e">
        <f t="shared" si="3"/>
        <v>#NUM!</v>
      </c>
      <c r="C37" t="e">
        <f t="shared" si="4"/>
        <v>#NUM!</v>
      </c>
      <c r="D37" t="e">
        <f t="shared" si="5"/>
        <v>#NUM!</v>
      </c>
      <c r="E37" t="e">
        <f t="shared" si="8"/>
        <v>#NUM!</v>
      </c>
      <c r="H37" t="str">
        <f t="shared" si="10"/>
        <v>2024 data</v>
      </c>
      <c r="J37" t="e">
        <f t="shared" si="9"/>
        <v>#NUM!</v>
      </c>
      <c r="K37" t="e">
        <f t="shared" si="7"/>
        <v>#NUM!</v>
      </c>
      <c r="L37" t="e">
        <f t="shared" si="0"/>
        <v>#NUM!</v>
      </c>
      <c r="M37" t="e">
        <f t="shared" si="1"/>
        <v>#NUM!</v>
      </c>
      <c r="N37" s="12" t="e">
        <f t="shared" si="2"/>
        <v>#NUM!</v>
      </c>
    </row>
    <row r="38" spans="1:14" x14ac:dyDescent="0.2">
      <c r="A38" s="27"/>
      <c r="B38" t="e">
        <f t="shared" si="3"/>
        <v>#NUM!</v>
      </c>
      <c r="C38" t="e">
        <f t="shared" si="4"/>
        <v>#NUM!</v>
      </c>
      <c r="D38" t="e">
        <f t="shared" si="5"/>
        <v>#NUM!</v>
      </c>
      <c r="E38" t="e">
        <f t="shared" si="8"/>
        <v>#NUM!</v>
      </c>
      <c r="H38" t="str">
        <f t="shared" si="10"/>
        <v>2024 data</v>
      </c>
      <c r="J38" t="e">
        <f t="shared" si="9"/>
        <v>#NUM!</v>
      </c>
      <c r="K38" t="e">
        <f t="shared" si="7"/>
        <v>#NUM!</v>
      </c>
      <c r="L38" t="e">
        <f t="shared" si="0"/>
        <v>#NUM!</v>
      </c>
      <c r="M38" t="e">
        <f t="shared" si="1"/>
        <v>#NUM!</v>
      </c>
      <c r="N38" s="12" t="e">
        <f t="shared" si="2"/>
        <v>#NUM!</v>
      </c>
    </row>
    <row r="39" spans="1:14" x14ac:dyDescent="0.2">
      <c r="A39" s="27"/>
      <c r="B39" t="e">
        <f t="shared" si="3"/>
        <v>#NUM!</v>
      </c>
      <c r="C39" t="e">
        <f t="shared" si="4"/>
        <v>#NUM!</v>
      </c>
      <c r="D39" t="e">
        <f t="shared" si="5"/>
        <v>#NUM!</v>
      </c>
      <c r="E39" t="e">
        <f t="shared" si="8"/>
        <v>#NUM!</v>
      </c>
      <c r="H39" t="str">
        <f t="shared" si="10"/>
        <v>2024 data</v>
      </c>
      <c r="J39" t="e">
        <f t="shared" si="9"/>
        <v>#NUM!</v>
      </c>
      <c r="K39" t="e">
        <f t="shared" si="7"/>
        <v>#NUM!</v>
      </c>
      <c r="L39" t="e">
        <f t="shared" si="0"/>
        <v>#NUM!</v>
      </c>
      <c r="M39" t="e">
        <f t="shared" si="1"/>
        <v>#NUM!</v>
      </c>
      <c r="N39" s="12" t="e">
        <f t="shared" si="2"/>
        <v>#NUM!</v>
      </c>
    </row>
    <row r="40" spans="1:14" x14ac:dyDescent="0.2">
      <c r="A40" s="27"/>
      <c r="B40" t="e">
        <f t="shared" si="3"/>
        <v>#NUM!</v>
      </c>
      <c r="C40" t="e">
        <f t="shared" si="4"/>
        <v>#NUM!</v>
      </c>
      <c r="D40" t="e">
        <f t="shared" si="5"/>
        <v>#NUM!</v>
      </c>
      <c r="E40" t="e">
        <f t="shared" si="8"/>
        <v>#NUM!</v>
      </c>
      <c r="H40" t="str">
        <f t="shared" si="10"/>
        <v>2024 data</v>
      </c>
      <c r="J40" t="e">
        <f t="shared" si="9"/>
        <v>#NUM!</v>
      </c>
      <c r="K40" t="e">
        <f t="shared" si="7"/>
        <v>#NUM!</v>
      </c>
      <c r="L40" t="e">
        <f t="shared" si="0"/>
        <v>#NUM!</v>
      </c>
      <c r="M40" t="e">
        <f t="shared" si="1"/>
        <v>#NUM!</v>
      </c>
      <c r="N40" s="12" t="e">
        <f t="shared" si="2"/>
        <v>#NUM!</v>
      </c>
    </row>
    <row r="41" spans="1:14" x14ac:dyDescent="0.2">
      <c r="A41" s="27"/>
      <c r="B41" t="e">
        <f t="shared" si="3"/>
        <v>#NUM!</v>
      </c>
      <c r="C41" t="e">
        <f t="shared" si="4"/>
        <v>#NUM!</v>
      </c>
      <c r="D41" t="e">
        <f t="shared" si="5"/>
        <v>#NUM!</v>
      </c>
      <c r="E41" t="e">
        <f t="shared" si="8"/>
        <v>#NUM!</v>
      </c>
      <c r="H41" t="str">
        <f t="shared" si="10"/>
        <v>2024 data</v>
      </c>
      <c r="J41" t="e">
        <f t="shared" si="9"/>
        <v>#NUM!</v>
      </c>
      <c r="K41" t="e">
        <f t="shared" si="7"/>
        <v>#NUM!</v>
      </c>
      <c r="L41" t="e">
        <f t="shared" si="0"/>
        <v>#NUM!</v>
      </c>
      <c r="M41" t="e">
        <f t="shared" si="1"/>
        <v>#NUM!</v>
      </c>
      <c r="N41" s="12" t="e">
        <f t="shared" si="2"/>
        <v>#NUM!</v>
      </c>
    </row>
    <row r="42" spans="1:14" x14ac:dyDescent="0.2">
      <c r="A42" s="27"/>
      <c r="B42" t="e">
        <f>EXP(2.902625+(2.4818*LN(A42)))+EXP(4.841987+(2.3323*LN(A42)))</f>
        <v>#NUM!</v>
      </c>
      <c r="C42" t="e">
        <f t="shared" si="4"/>
        <v>#NUM!</v>
      </c>
      <c r="D42" t="e">
        <f t="shared" si="5"/>
        <v>#NUM!</v>
      </c>
      <c r="E42" t="e">
        <f t="shared" si="8"/>
        <v>#NUM!</v>
      </c>
      <c r="H42" t="str">
        <f t="shared" si="10"/>
        <v>2024 data</v>
      </c>
      <c r="J42" t="e">
        <f t="shared" si="9"/>
        <v>#NUM!</v>
      </c>
      <c r="K42" t="e">
        <f t="shared" si="7"/>
        <v>#NUM!</v>
      </c>
      <c r="L42" t="e">
        <f t="shared" si="0"/>
        <v>#NUM!</v>
      </c>
      <c r="M42" t="e">
        <f t="shared" si="1"/>
        <v>#NUM!</v>
      </c>
      <c r="N42" s="12" t="e">
        <f t="shared" si="2"/>
        <v>#NUM!</v>
      </c>
    </row>
    <row r="43" spans="1:14" x14ac:dyDescent="0.2">
      <c r="A43" s="27"/>
      <c r="B43" t="e">
        <f>EXP(2.902625+(2.4818*LN(A43)))+EXP(4.841987+(2.3323*LN(A43)))</f>
        <v>#NUM!</v>
      </c>
      <c r="C43" t="e">
        <f t="shared" si="4"/>
        <v>#NUM!</v>
      </c>
      <c r="D43" t="e">
        <f t="shared" si="5"/>
        <v>#NUM!</v>
      </c>
      <c r="E43" t="e">
        <f t="shared" si="8"/>
        <v>#NUM!</v>
      </c>
      <c r="H43" t="str">
        <f t="shared" si="10"/>
        <v>2024 data</v>
      </c>
      <c r="J43" t="e">
        <f t="shared" si="9"/>
        <v>#NUM!</v>
      </c>
      <c r="K43" t="e">
        <f t="shared" si="7"/>
        <v>#NUM!</v>
      </c>
      <c r="L43" t="e">
        <f t="shared" si="0"/>
        <v>#NUM!</v>
      </c>
      <c r="M43" t="e">
        <f t="shared" si="1"/>
        <v>#NUM!</v>
      </c>
      <c r="N43" s="12" t="e">
        <f t="shared" si="2"/>
        <v>#NUM!</v>
      </c>
    </row>
    <row r="44" spans="1:14" x14ac:dyDescent="0.2">
      <c r="A44" s="27"/>
      <c r="B44" t="e">
        <f>EXP(2.902625+(2.4818*LN(A44)))+EXP(4.841987+(2.3323*LN(A44)))</f>
        <v>#NUM!</v>
      </c>
      <c r="C44" t="e">
        <f t="shared" si="4"/>
        <v>#NUM!</v>
      </c>
      <c r="D44" t="e">
        <f t="shared" si="5"/>
        <v>#NUM!</v>
      </c>
      <c r="E44" t="e">
        <f t="shared" si="8"/>
        <v>#NUM!</v>
      </c>
      <c r="H44" t="str">
        <f t="shared" si="10"/>
        <v>2024 data</v>
      </c>
      <c r="J44" t="e">
        <f t="shared" si="9"/>
        <v>#NUM!</v>
      </c>
      <c r="K44" t="e">
        <f t="shared" si="7"/>
        <v>#NUM!</v>
      </c>
      <c r="L44" t="e">
        <f t="shared" si="0"/>
        <v>#NUM!</v>
      </c>
      <c r="M44" t="e">
        <f t="shared" si="1"/>
        <v>#NUM!</v>
      </c>
      <c r="N44" s="12" t="e">
        <f t="shared" si="2"/>
        <v>#NUM!</v>
      </c>
    </row>
    <row r="45" spans="1:14" x14ac:dyDescent="0.2">
      <c r="A45" s="27"/>
      <c r="B45" t="e">
        <f t="shared" ref="B45:B74" si="11">EXP(2.902625+(2.4818*LN(A45)))+EXP(4.841987+(2.3323*LN(A45)))</f>
        <v>#NUM!</v>
      </c>
      <c r="C45" t="e">
        <f t="shared" si="4"/>
        <v>#NUM!</v>
      </c>
      <c r="D45" t="e">
        <f t="shared" si="5"/>
        <v>#NUM!</v>
      </c>
      <c r="E45" t="e">
        <f t="shared" si="8"/>
        <v>#NUM!</v>
      </c>
      <c r="H45" t="str">
        <f t="shared" si="10"/>
        <v>2024 data</v>
      </c>
      <c r="J45" t="e">
        <f t="shared" si="9"/>
        <v>#NUM!</v>
      </c>
      <c r="K45" t="e">
        <f t="shared" si="7"/>
        <v>#NUM!</v>
      </c>
      <c r="L45" t="e">
        <f t="shared" si="0"/>
        <v>#NUM!</v>
      </c>
      <c r="M45" t="e">
        <f t="shared" si="1"/>
        <v>#NUM!</v>
      </c>
      <c r="N45" s="12" t="e">
        <f t="shared" si="2"/>
        <v>#NUM!</v>
      </c>
    </row>
    <row r="46" spans="1:14" x14ac:dyDescent="0.2">
      <c r="A46" s="27"/>
      <c r="B46" t="e">
        <f t="shared" si="11"/>
        <v>#NUM!</v>
      </c>
      <c r="C46" t="e">
        <f t="shared" si="4"/>
        <v>#NUM!</v>
      </c>
      <c r="D46" t="e">
        <f t="shared" si="5"/>
        <v>#NUM!</v>
      </c>
      <c r="E46" t="e">
        <f t="shared" si="8"/>
        <v>#NUM!</v>
      </c>
      <c r="H46" t="str">
        <f t="shared" si="10"/>
        <v>2024 data</v>
      </c>
      <c r="J46" t="e">
        <f t="shared" si="9"/>
        <v>#NUM!</v>
      </c>
      <c r="K46" t="e">
        <f t="shared" si="7"/>
        <v>#NUM!</v>
      </c>
      <c r="L46" t="e">
        <f t="shared" si="0"/>
        <v>#NUM!</v>
      </c>
      <c r="M46" t="e">
        <f t="shared" si="1"/>
        <v>#NUM!</v>
      </c>
      <c r="N46" s="12" t="e">
        <f t="shared" si="2"/>
        <v>#NUM!</v>
      </c>
    </row>
    <row r="47" spans="1:14" x14ac:dyDescent="0.2">
      <c r="A47" s="27"/>
      <c r="B47" t="e">
        <f t="shared" si="11"/>
        <v>#NUM!</v>
      </c>
      <c r="C47" t="e">
        <f t="shared" si="4"/>
        <v>#NUM!</v>
      </c>
      <c r="D47" t="e">
        <f t="shared" si="5"/>
        <v>#NUM!</v>
      </c>
      <c r="E47" t="e">
        <f t="shared" si="8"/>
        <v>#NUM!</v>
      </c>
      <c r="H47" t="str">
        <f t="shared" si="10"/>
        <v>2024 data</v>
      </c>
      <c r="J47" t="e">
        <f t="shared" si="9"/>
        <v>#NUM!</v>
      </c>
      <c r="K47" t="e">
        <f t="shared" si="7"/>
        <v>#NUM!</v>
      </c>
      <c r="L47" t="e">
        <f t="shared" si="0"/>
        <v>#NUM!</v>
      </c>
      <c r="M47" t="e">
        <f t="shared" si="1"/>
        <v>#NUM!</v>
      </c>
      <c r="N47" s="12" t="e">
        <f t="shared" si="2"/>
        <v>#NUM!</v>
      </c>
    </row>
    <row r="48" spans="1:14" x14ac:dyDescent="0.2">
      <c r="A48" s="27"/>
      <c r="B48" t="e">
        <f t="shared" si="11"/>
        <v>#NUM!</v>
      </c>
      <c r="C48" t="e">
        <f t="shared" si="4"/>
        <v>#NUM!</v>
      </c>
      <c r="D48" t="e">
        <f t="shared" si="5"/>
        <v>#NUM!</v>
      </c>
      <c r="E48" t="e">
        <f t="shared" si="8"/>
        <v>#NUM!</v>
      </c>
      <c r="H48" t="str">
        <f t="shared" si="10"/>
        <v>2024 data</v>
      </c>
      <c r="J48" t="e">
        <f t="shared" si="9"/>
        <v>#NUM!</v>
      </c>
      <c r="K48" t="e">
        <f t="shared" si="7"/>
        <v>#NUM!</v>
      </c>
      <c r="L48" t="e">
        <f t="shared" si="0"/>
        <v>#NUM!</v>
      </c>
      <c r="M48" t="e">
        <f t="shared" si="1"/>
        <v>#NUM!</v>
      </c>
      <c r="N48" s="12" t="e">
        <f t="shared" si="2"/>
        <v>#NUM!</v>
      </c>
    </row>
    <row r="49" spans="1:14" x14ac:dyDescent="0.2">
      <c r="A49" s="27"/>
      <c r="B49" t="e">
        <f t="shared" si="11"/>
        <v>#NUM!</v>
      </c>
      <c r="C49" t="e">
        <f t="shared" si="4"/>
        <v>#NUM!</v>
      </c>
      <c r="D49" t="e">
        <f t="shared" si="5"/>
        <v>#NUM!</v>
      </c>
      <c r="E49" t="e">
        <f t="shared" si="8"/>
        <v>#NUM!</v>
      </c>
      <c r="H49" t="str">
        <f t="shared" si="10"/>
        <v>2024 data</v>
      </c>
      <c r="J49" t="e">
        <f t="shared" si="9"/>
        <v>#NUM!</v>
      </c>
      <c r="K49" t="e">
        <f t="shared" si="7"/>
        <v>#NUM!</v>
      </c>
      <c r="L49" t="e">
        <f t="shared" si="0"/>
        <v>#NUM!</v>
      </c>
      <c r="M49" t="e">
        <f t="shared" si="1"/>
        <v>#NUM!</v>
      </c>
      <c r="N49" s="12" t="e">
        <f t="shared" si="2"/>
        <v>#NUM!</v>
      </c>
    </row>
    <row r="50" spans="1:14" x14ac:dyDescent="0.2">
      <c r="A50" s="27"/>
      <c r="B50" t="e">
        <f t="shared" si="11"/>
        <v>#NUM!</v>
      </c>
      <c r="C50" t="e">
        <f t="shared" si="4"/>
        <v>#NUM!</v>
      </c>
      <c r="D50" t="e">
        <f t="shared" si="5"/>
        <v>#NUM!</v>
      </c>
      <c r="E50" t="e">
        <f t="shared" si="8"/>
        <v>#NUM!</v>
      </c>
      <c r="H50" t="str">
        <f t="shared" si="10"/>
        <v>2024 data</v>
      </c>
      <c r="J50" t="e">
        <f t="shared" si="9"/>
        <v>#NUM!</v>
      </c>
      <c r="K50" t="e">
        <f t="shared" si="7"/>
        <v>#NUM!</v>
      </c>
      <c r="L50" t="e">
        <f t="shared" si="0"/>
        <v>#NUM!</v>
      </c>
      <c r="M50" t="e">
        <f t="shared" si="1"/>
        <v>#NUM!</v>
      </c>
      <c r="N50" s="12" t="e">
        <f t="shared" si="2"/>
        <v>#NUM!</v>
      </c>
    </row>
    <row r="51" spans="1:14" x14ac:dyDescent="0.2">
      <c r="A51" s="27"/>
      <c r="B51" t="e">
        <f t="shared" si="11"/>
        <v>#NUM!</v>
      </c>
      <c r="C51" t="e">
        <f t="shared" si="4"/>
        <v>#NUM!</v>
      </c>
      <c r="D51" t="e">
        <f t="shared" si="5"/>
        <v>#NUM!</v>
      </c>
      <c r="E51" t="e">
        <f t="shared" si="8"/>
        <v>#NUM!</v>
      </c>
      <c r="H51" t="str">
        <f t="shared" si="10"/>
        <v>2024 data</v>
      </c>
      <c r="J51" t="e">
        <f t="shared" si="9"/>
        <v>#NUM!</v>
      </c>
      <c r="K51" t="e">
        <f t="shared" si="7"/>
        <v>#NUM!</v>
      </c>
      <c r="L51" t="e">
        <f t="shared" si="0"/>
        <v>#NUM!</v>
      </c>
      <c r="M51" t="e">
        <f t="shared" si="1"/>
        <v>#NUM!</v>
      </c>
      <c r="N51" s="12" t="e">
        <f t="shared" si="2"/>
        <v>#NUM!</v>
      </c>
    </row>
    <row r="52" spans="1:14" x14ac:dyDescent="0.2">
      <c r="A52" s="27"/>
      <c r="B52" t="e">
        <f t="shared" si="11"/>
        <v>#NUM!</v>
      </c>
      <c r="C52" t="e">
        <f t="shared" si="4"/>
        <v>#NUM!</v>
      </c>
      <c r="D52" t="e">
        <f t="shared" si="5"/>
        <v>#NUM!</v>
      </c>
      <c r="E52" t="e">
        <f t="shared" si="8"/>
        <v>#NUM!</v>
      </c>
      <c r="H52" t="str">
        <f t="shared" si="10"/>
        <v>2024 data</v>
      </c>
      <c r="J52" t="e">
        <f t="shared" si="9"/>
        <v>#NUM!</v>
      </c>
      <c r="K52" t="e">
        <f t="shared" si="7"/>
        <v>#NUM!</v>
      </c>
      <c r="L52" t="e">
        <f t="shared" si="0"/>
        <v>#NUM!</v>
      </c>
      <c r="M52" t="e">
        <f t="shared" si="1"/>
        <v>#NUM!</v>
      </c>
      <c r="N52" s="12" t="e">
        <f t="shared" si="2"/>
        <v>#NUM!</v>
      </c>
    </row>
    <row r="53" spans="1:14" x14ac:dyDescent="0.2">
      <c r="A53" s="27"/>
      <c r="B53" t="e">
        <f t="shared" si="11"/>
        <v>#NUM!</v>
      </c>
      <c r="C53" t="e">
        <f t="shared" si="4"/>
        <v>#NUM!</v>
      </c>
      <c r="D53" t="e">
        <f t="shared" si="5"/>
        <v>#NUM!</v>
      </c>
      <c r="E53" t="e">
        <f t="shared" si="8"/>
        <v>#NUM!</v>
      </c>
      <c r="H53" t="str">
        <f t="shared" si="10"/>
        <v>2024 data</v>
      </c>
      <c r="J53" t="e">
        <f t="shared" si="9"/>
        <v>#NUM!</v>
      </c>
      <c r="K53" t="e">
        <f t="shared" si="7"/>
        <v>#NUM!</v>
      </c>
      <c r="L53" t="e">
        <f t="shared" si="0"/>
        <v>#NUM!</v>
      </c>
      <c r="M53" t="e">
        <f t="shared" si="1"/>
        <v>#NUM!</v>
      </c>
      <c r="N53" s="12" t="e">
        <f t="shared" si="2"/>
        <v>#NUM!</v>
      </c>
    </row>
    <row r="54" spans="1:14" x14ac:dyDescent="0.2">
      <c r="A54" s="19"/>
      <c r="B54" t="e">
        <f t="shared" si="11"/>
        <v>#NUM!</v>
      </c>
      <c r="C54" t="e">
        <f t="shared" si="4"/>
        <v>#NUM!</v>
      </c>
      <c r="D54" t="e">
        <f t="shared" si="5"/>
        <v>#NUM!</v>
      </c>
      <c r="E54" t="e">
        <f t="shared" si="8"/>
        <v>#NUM!</v>
      </c>
      <c r="H54" t="str">
        <f t="shared" si="10"/>
        <v>2024 data</v>
      </c>
      <c r="J54" t="e">
        <f t="shared" si="9"/>
        <v>#NUM!</v>
      </c>
      <c r="K54" t="e">
        <f t="shared" si="7"/>
        <v>#NUM!</v>
      </c>
      <c r="L54" t="e">
        <f t="shared" si="0"/>
        <v>#NUM!</v>
      </c>
      <c r="M54" t="e">
        <f t="shared" si="1"/>
        <v>#NUM!</v>
      </c>
      <c r="N54" s="12" t="e">
        <f t="shared" si="2"/>
        <v>#NUM!</v>
      </c>
    </row>
    <row r="55" spans="1:14" x14ac:dyDescent="0.2">
      <c r="A55" s="19"/>
      <c r="B55" t="e">
        <f t="shared" si="11"/>
        <v>#NUM!</v>
      </c>
      <c r="C55" t="e">
        <f t="shared" si="4"/>
        <v>#NUM!</v>
      </c>
      <c r="D55" t="e">
        <f t="shared" si="5"/>
        <v>#NUM!</v>
      </c>
      <c r="E55" t="e">
        <f t="shared" si="8"/>
        <v>#NUM!</v>
      </c>
      <c r="H55" t="str">
        <f t="shared" si="10"/>
        <v>2024 data</v>
      </c>
      <c r="J55" t="e">
        <f t="shared" si="9"/>
        <v>#NUM!</v>
      </c>
      <c r="K55" t="e">
        <f t="shared" si="7"/>
        <v>#NUM!</v>
      </c>
      <c r="L55" t="e">
        <f t="shared" si="0"/>
        <v>#NUM!</v>
      </c>
      <c r="M55" t="e">
        <f t="shared" si="1"/>
        <v>#NUM!</v>
      </c>
      <c r="N55" s="12" t="e">
        <f t="shared" si="2"/>
        <v>#NUM!</v>
      </c>
    </row>
    <row r="56" spans="1:14" x14ac:dyDescent="0.2">
      <c r="A56" s="19"/>
      <c r="B56" t="e">
        <f t="shared" si="11"/>
        <v>#NUM!</v>
      </c>
      <c r="C56" t="e">
        <f t="shared" si="4"/>
        <v>#NUM!</v>
      </c>
      <c r="D56" t="e">
        <f t="shared" si="5"/>
        <v>#NUM!</v>
      </c>
      <c r="E56" t="e">
        <f t="shared" si="8"/>
        <v>#NUM!</v>
      </c>
      <c r="H56" t="str">
        <f t="shared" si="10"/>
        <v>2024 data</v>
      </c>
      <c r="J56" t="e">
        <f t="shared" si="9"/>
        <v>#NUM!</v>
      </c>
      <c r="K56" t="e">
        <f t="shared" si="7"/>
        <v>#NUM!</v>
      </c>
      <c r="L56" t="e">
        <f t="shared" si="0"/>
        <v>#NUM!</v>
      </c>
      <c r="M56" t="e">
        <f t="shared" si="1"/>
        <v>#NUM!</v>
      </c>
      <c r="N56" s="12" t="e">
        <f t="shared" si="2"/>
        <v>#NUM!</v>
      </c>
    </row>
    <row r="57" spans="1:14" x14ac:dyDescent="0.2">
      <c r="A57" s="19"/>
      <c r="B57" t="e">
        <f t="shared" si="11"/>
        <v>#NUM!</v>
      </c>
      <c r="C57" t="e">
        <f t="shared" si="4"/>
        <v>#NUM!</v>
      </c>
      <c r="D57" t="e">
        <f t="shared" si="5"/>
        <v>#NUM!</v>
      </c>
      <c r="E57" t="e">
        <f t="shared" si="8"/>
        <v>#NUM!</v>
      </c>
      <c r="H57" t="str">
        <f t="shared" si="10"/>
        <v>2024 data</v>
      </c>
      <c r="J57" t="e">
        <f t="shared" si="9"/>
        <v>#NUM!</v>
      </c>
      <c r="K57" t="e">
        <f t="shared" si="7"/>
        <v>#NUM!</v>
      </c>
      <c r="L57" t="e">
        <f t="shared" si="0"/>
        <v>#NUM!</v>
      </c>
      <c r="M57" t="e">
        <f t="shared" si="1"/>
        <v>#NUM!</v>
      </c>
      <c r="N57" s="12" t="e">
        <f t="shared" si="2"/>
        <v>#NUM!</v>
      </c>
    </row>
    <row r="58" spans="1:14" x14ac:dyDescent="0.2">
      <c r="A58" s="19"/>
      <c r="B58" t="e">
        <f t="shared" si="11"/>
        <v>#NUM!</v>
      </c>
      <c r="C58" t="e">
        <f t="shared" si="4"/>
        <v>#NUM!</v>
      </c>
      <c r="D58" t="e">
        <f t="shared" si="5"/>
        <v>#NUM!</v>
      </c>
      <c r="E58" t="e">
        <f t="shared" si="8"/>
        <v>#NUM!</v>
      </c>
      <c r="H58" t="str">
        <f t="shared" si="10"/>
        <v>2024 data</v>
      </c>
      <c r="J58" t="e">
        <f t="shared" si="9"/>
        <v>#NUM!</v>
      </c>
      <c r="K58" t="e">
        <f t="shared" si="7"/>
        <v>#NUM!</v>
      </c>
      <c r="L58" t="e">
        <f t="shared" si="0"/>
        <v>#NUM!</v>
      </c>
      <c r="M58" t="e">
        <f t="shared" si="1"/>
        <v>#NUM!</v>
      </c>
      <c r="N58" s="12" t="e">
        <f t="shared" si="2"/>
        <v>#NUM!</v>
      </c>
    </row>
    <row r="59" spans="1:14" x14ac:dyDescent="0.2">
      <c r="A59" s="19"/>
      <c r="B59" t="e">
        <f t="shared" si="11"/>
        <v>#NUM!</v>
      </c>
      <c r="C59" t="e">
        <f t="shared" si="4"/>
        <v>#NUM!</v>
      </c>
      <c r="D59" t="e">
        <f t="shared" si="5"/>
        <v>#NUM!</v>
      </c>
      <c r="E59" t="e">
        <f t="shared" si="8"/>
        <v>#NUM!</v>
      </c>
      <c r="H59" t="str">
        <f t="shared" si="10"/>
        <v>2024 data</v>
      </c>
      <c r="J59" t="e">
        <f t="shared" si="9"/>
        <v>#NUM!</v>
      </c>
      <c r="K59" t="e">
        <f t="shared" si="7"/>
        <v>#NUM!</v>
      </c>
      <c r="L59" t="e">
        <f t="shared" si="0"/>
        <v>#NUM!</v>
      </c>
      <c r="M59" t="e">
        <f t="shared" si="1"/>
        <v>#NUM!</v>
      </c>
      <c r="N59" s="12" t="e">
        <f t="shared" si="2"/>
        <v>#NUM!</v>
      </c>
    </row>
    <row r="60" spans="1:14" x14ac:dyDescent="0.2">
      <c r="A60" s="19"/>
      <c r="B60" t="e">
        <f t="shared" si="11"/>
        <v>#NUM!</v>
      </c>
      <c r="C60" t="e">
        <f t="shared" si="4"/>
        <v>#NUM!</v>
      </c>
      <c r="D60" t="e">
        <f t="shared" si="5"/>
        <v>#NUM!</v>
      </c>
      <c r="E60" t="e">
        <f t="shared" si="8"/>
        <v>#NUM!</v>
      </c>
      <c r="H60" t="str">
        <f t="shared" si="10"/>
        <v>2024 data</v>
      </c>
      <c r="J60" t="e">
        <f t="shared" si="9"/>
        <v>#NUM!</v>
      </c>
      <c r="K60" t="e">
        <f t="shared" si="7"/>
        <v>#NUM!</v>
      </c>
      <c r="L60" t="e">
        <f t="shared" si="0"/>
        <v>#NUM!</v>
      </c>
      <c r="M60" t="e">
        <f t="shared" si="1"/>
        <v>#NUM!</v>
      </c>
      <c r="N60" s="12" t="e">
        <f t="shared" si="2"/>
        <v>#NUM!</v>
      </c>
    </row>
    <row r="61" spans="1:14" x14ac:dyDescent="0.2">
      <c r="A61" s="19"/>
      <c r="B61" t="e">
        <f t="shared" si="11"/>
        <v>#NUM!</v>
      </c>
      <c r="C61" t="e">
        <f t="shared" si="4"/>
        <v>#NUM!</v>
      </c>
      <c r="D61" t="e">
        <f t="shared" si="5"/>
        <v>#NUM!</v>
      </c>
      <c r="E61" t="e">
        <f t="shared" si="8"/>
        <v>#NUM!</v>
      </c>
      <c r="H61" t="str">
        <f t="shared" si="10"/>
        <v>2024 data</v>
      </c>
      <c r="J61" t="e">
        <f t="shared" si="9"/>
        <v>#NUM!</v>
      </c>
      <c r="K61" t="e">
        <f t="shared" si="7"/>
        <v>#NUM!</v>
      </c>
      <c r="L61" t="e">
        <f t="shared" si="0"/>
        <v>#NUM!</v>
      </c>
      <c r="M61" t="e">
        <f t="shared" si="1"/>
        <v>#NUM!</v>
      </c>
      <c r="N61" s="12" t="e">
        <f t="shared" si="2"/>
        <v>#NUM!</v>
      </c>
    </row>
    <row r="62" spans="1:14" x14ac:dyDescent="0.2">
      <c r="A62" s="19"/>
      <c r="B62" t="e">
        <f t="shared" si="11"/>
        <v>#NUM!</v>
      </c>
      <c r="C62" t="e">
        <f t="shared" si="4"/>
        <v>#NUM!</v>
      </c>
      <c r="D62" t="e">
        <f t="shared" si="5"/>
        <v>#NUM!</v>
      </c>
      <c r="E62" t="e">
        <f t="shared" si="8"/>
        <v>#NUM!</v>
      </c>
      <c r="H62" t="str">
        <f t="shared" si="10"/>
        <v>2024 data</v>
      </c>
      <c r="J62" t="e">
        <f t="shared" si="9"/>
        <v>#NUM!</v>
      </c>
      <c r="K62" t="e">
        <f t="shared" si="7"/>
        <v>#NUM!</v>
      </c>
      <c r="L62" t="e">
        <f t="shared" si="0"/>
        <v>#NUM!</v>
      </c>
      <c r="M62" t="e">
        <f t="shared" si="1"/>
        <v>#NUM!</v>
      </c>
      <c r="N62" s="12" t="e">
        <f t="shared" si="2"/>
        <v>#NUM!</v>
      </c>
    </row>
    <row r="63" spans="1:14" x14ac:dyDescent="0.2">
      <c r="A63" s="19"/>
      <c r="B63" t="e">
        <f t="shared" si="11"/>
        <v>#NUM!</v>
      </c>
      <c r="C63" t="e">
        <f t="shared" si="4"/>
        <v>#NUM!</v>
      </c>
      <c r="D63" t="e">
        <f t="shared" si="5"/>
        <v>#NUM!</v>
      </c>
      <c r="E63" t="e">
        <f t="shared" si="8"/>
        <v>#NUM!</v>
      </c>
      <c r="H63" t="str">
        <f t="shared" si="10"/>
        <v>2024 data</v>
      </c>
      <c r="J63" t="e">
        <f t="shared" si="9"/>
        <v>#NUM!</v>
      </c>
      <c r="K63" t="e">
        <f t="shared" si="7"/>
        <v>#NUM!</v>
      </c>
      <c r="L63" t="e">
        <f t="shared" si="0"/>
        <v>#NUM!</v>
      </c>
      <c r="M63" t="e">
        <f t="shared" si="1"/>
        <v>#NUM!</v>
      </c>
      <c r="N63" s="12" t="e">
        <f t="shared" si="2"/>
        <v>#NUM!</v>
      </c>
    </row>
    <row r="64" spans="1:14" x14ac:dyDescent="0.2">
      <c r="A64" s="19"/>
      <c r="B64" t="e">
        <f t="shared" si="11"/>
        <v>#NUM!</v>
      </c>
      <c r="C64" t="e">
        <f t="shared" si="4"/>
        <v>#NUM!</v>
      </c>
      <c r="D64" t="e">
        <f t="shared" si="5"/>
        <v>#NUM!</v>
      </c>
      <c r="E64" t="e">
        <f t="shared" si="8"/>
        <v>#NUM!</v>
      </c>
      <c r="H64" t="str">
        <f t="shared" si="10"/>
        <v>2024 data</v>
      </c>
      <c r="J64" t="e">
        <f t="shared" si="9"/>
        <v>#NUM!</v>
      </c>
      <c r="K64" t="e">
        <f t="shared" si="7"/>
        <v>#NUM!</v>
      </c>
      <c r="L64" t="e">
        <f t="shared" si="0"/>
        <v>#NUM!</v>
      </c>
      <c r="M64" t="e">
        <f t="shared" si="1"/>
        <v>#NUM!</v>
      </c>
      <c r="N64" s="12" t="e">
        <f t="shared" si="2"/>
        <v>#NUM!</v>
      </c>
    </row>
    <row r="65" spans="1:14" x14ac:dyDescent="0.2">
      <c r="A65" s="19"/>
      <c r="B65" t="e">
        <f t="shared" si="11"/>
        <v>#NUM!</v>
      </c>
      <c r="C65" t="e">
        <f t="shared" si="4"/>
        <v>#NUM!</v>
      </c>
      <c r="D65" t="e">
        <f t="shared" si="5"/>
        <v>#NUM!</v>
      </c>
      <c r="E65" t="e">
        <f t="shared" si="8"/>
        <v>#NUM!</v>
      </c>
      <c r="H65" t="str">
        <f t="shared" si="10"/>
        <v>2024 data</v>
      </c>
      <c r="J65" t="e">
        <f t="shared" si="9"/>
        <v>#NUM!</v>
      </c>
      <c r="K65" t="e">
        <f t="shared" si="7"/>
        <v>#NUM!</v>
      </c>
      <c r="L65" t="e">
        <f t="shared" si="0"/>
        <v>#NUM!</v>
      </c>
      <c r="M65" t="e">
        <f t="shared" si="1"/>
        <v>#NUM!</v>
      </c>
      <c r="N65" s="12" t="e">
        <f t="shared" si="2"/>
        <v>#NUM!</v>
      </c>
    </row>
    <row r="66" spans="1:14" x14ac:dyDescent="0.2">
      <c r="A66" s="19"/>
      <c r="B66" t="e">
        <f t="shared" si="11"/>
        <v>#NUM!</v>
      </c>
      <c r="C66" t="e">
        <f t="shared" si="4"/>
        <v>#NUM!</v>
      </c>
      <c r="D66" t="e">
        <f t="shared" si="5"/>
        <v>#NUM!</v>
      </c>
      <c r="E66" t="e">
        <f t="shared" si="8"/>
        <v>#NUM!</v>
      </c>
      <c r="H66" t="str">
        <f t="shared" si="10"/>
        <v>2024 data</v>
      </c>
      <c r="J66" t="e">
        <f t="shared" si="9"/>
        <v>#NUM!</v>
      </c>
      <c r="K66" t="e">
        <f t="shared" si="7"/>
        <v>#NUM!</v>
      </c>
      <c r="L66" t="e">
        <f t="shared" si="0"/>
        <v>#NUM!</v>
      </c>
      <c r="M66" t="e">
        <f t="shared" si="1"/>
        <v>#NUM!</v>
      </c>
      <c r="N66" s="12" t="e">
        <f t="shared" si="2"/>
        <v>#NUM!</v>
      </c>
    </row>
    <row r="67" spans="1:14" x14ac:dyDescent="0.2">
      <c r="A67" s="19"/>
      <c r="B67" t="e">
        <f t="shared" si="11"/>
        <v>#NUM!</v>
      </c>
      <c r="C67" t="e">
        <f t="shared" si="4"/>
        <v>#NUM!</v>
      </c>
      <c r="D67" t="e">
        <f t="shared" si="5"/>
        <v>#NUM!</v>
      </c>
      <c r="E67" t="e">
        <f t="shared" si="8"/>
        <v>#NUM!</v>
      </c>
      <c r="H67" t="str">
        <f t="shared" si="10"/>
        <v>2024 data</v>
      </c>
      <c r="J67" t="e">
        <f t="shared" si="9"/>
        <v>#NUM!</v>
      </c>
      <c r="K67" t="e">
        <f t="shared" si="7"/>
        <v>#NUM!</v>
      </c>
      <c r="L67" t="e">
        <f t="shared" si="0"/>
        <v>#NUM!</v>
      </c>
      <c r="M67" t="e">
        <f t="shared" si="1"/>
        <v>#NUM!</v>
      </c>
      <c r="N67" s="12" t="e">
        <f t="shared" si="2"/>
        <v>#NUM!</v>
      </c>
    </row>
    <row r="68" spans="1:14" x14ac:dyDescent="0.2">
      <c r="A68" s="19"/>
      <c r="B68" t="e">
        <f t="shared" si="11"/>
        <v>#NUM!</v>
      </c>
      <c r="C68" t="e">
        <f t="shared" si="4"/>
        <v>#NUM!</v>
      </c>
      <c r="D68" t="e">
        <f t="shared" si="5"/>
        <v>#NUM!</v>
      </c>
      <c r="E68" t="e">
        <f t="shared" si="8"/>
        <v>#NUM!</v>
      </c>
      <c r="H68" t="str">
        <f t="shared" si="10"/>
        <v>2024 data</v>
      </c>
      <c r="J68" t="e">
        <f t="shared" si="9"/>
        <v>#NUM!</v>
      </c>
      <c r="K68" t="e">
        <f t="shared" si="7"/>
        <v>#NUM!</v>
      </c>
      <c r="L68" t="e">
        <f t="shared" si="0"/>
        <v>#NUM!</v>
      </c>
      <c r="M68" t="e">
        <f t="shared" si="1"/>
        <v>#NUM!</v>
      </c>
      <c r="N68" s="12" t="e">
        <f t="shared" si="2"/>
        <v>#NUM!</v>
      </c>
    </row>
    <row r="69" spans="1:14" x14ac:dyDescent="0.2">
      <c r="A69" s="19"/>
      <c r="B69" t="e">
        <f t="shared" si="11"/>
        <v>#NUM!</v>
      </c>
      <c r="C69" t="e">
        <f t="shared" si="4"/>
        <v>#NUM!</v>
      </c>
      <c r="D69" t="e">
        <f t="shared" si="5"/>
        <v>#NUM!</v>
      </c>
      <c r="E69" t="e">
        <f t="shared" si="8"/>
        <v>#NUM!</v>
      </c>
      <c r="H69" t="str">
        <f t="shared" si="10"/>
        <v>2024 data</v>
      </c>
      <c r="J69" t="e">
        <f t="shared" si="9"/>
        <v>#NUM!</v>
      </c>
      <c r="K69" t="e">
        <f t="shared" si="7"/>
        <v>#NUM!</v>
      </c>
      <c r="L69" t="e">
        <f t="shared" si="0"/>
        <v>#NUM!</v>
      </c>
      <c r="M69" t="e">
        <f t="shared" si="1"/>
        <v>#NUM!</v>
      </c>
      <c r="N69" s="12" t="e">
        <f t="shared" si="2"/>
        <v>#NUM!</v>
      </c>
    </row>
    <row r="70" spans="1:14" x14ac:dyDescent="0.2">
      <c r="A70" s="19"/>
      <c r="B70" t="e">
        <f t="shared" si="11"/>
        <v>#NUM!</v>
      </c>
      <c r="C70" t="e">
        <f t="shared" si="4"/>
        <v>#NUM!</v>
      </c>
      <c r="D70" t="e">
        <f t="shared" si="5"/>
        <v>#NUM!</v>
      </c>
      <c r="E70" t="e">
        <f t="shared" si="8"/>
        <v>#NUM!</v>
      </c>
      <c r="H70" t="str">
        <f t="shared" si="10"/>
        <v>2024 data</v>
      </c>
      <c r="J70" t="e">
        <f t="shared" si="9"/>
        <v>#NUM!</v>
      </c>
      <c r="K70" t="e">
        <f t="shared" si="7"/>
        <v>#NUM!</v>
      </c>
      <c r="L70" t="e">
        <f t="shared" si="0"/>
        <v>#NUM!</v>
      </c>
      <c r="M70" t="e">
        <f t="shared" si="1"/>
        <v>#NUM!</v>
      </c>
      <c r="N70" s="12" t="e">
        <f t="shared" si="2"/>
        <v>#NUM!</v>
      </c>
    </row>
    <row r="71" spans="1:14" x14ac:dyDescent="0.2">
      <c r="A71" s="19"/>
      <c r="B71" t="e">
        <f t="shared" si="11"/>
        <v>#NUM!</v>
      </c>
      <c r="C71" t="e">
        <f t="shared" si="4"/>
        <v>#NUM!</v>
      </c>
      <c r="D71" t="e">
        <f t="shared" si="5"/>
        <v>#NUM!</v>
      </c>
      <c r="E71" t="e">
        <f t="shared" si="8"/>
        <v>#NUM!</v>
      </c>
      <c r="H71" t="str">
        <f t="shared" si="10"/>
        <v>2024 data</v>
      </c>
      <c r="J71" t="e">
        <f t="shared" si="9"/>
        <v>#NUM!</v>
      </c>
      <c r="K71" t="e">
        <f t="shared" si="7"/>
        <v>#NUM!</v>
      </c>
      <c r="L71" t="e">
        <f t="shared" si="0"/>
        <v>#NUM!</v>
      </c>
      <c r="M71" t="e">
        <f t="shared" si="1"/>
        <v>#NUM!</v>
      </c>
      <c r="N71" s="12" t="e">
        <f t="shared" si="2"/>
        <v>#NUM!</v>
      </c>
    </row>
    <row r="72" spans="1:14" x14ac:dyDescent="0.2">
      <c r="A72" s="19"/>
      <c r="B72" t="e">
        <f t="shared" si="11"/>
        <v>#NUM!</v>
      </c>
      <c r="C72" t="e">
        <f t="shared" si="4"/>
        <v>#NUM!</v>
      </c>
      <c r="D72" t="e">
        <f t="shared" si="5"/>
        <v>#NUM!</v>
      </c>
      <c r="E72" t="e">
        <f t="shared" si="8"/>
        <v>#NUM!</v>
      </c>
      <c r="H72" t="str">
        <f t="shared" si="10"/>
        <v>2024 data</v>
      </c>
      <c r="J72" t="e">
        <f t="shared" si="9"/>
        <v>#NUM!</v>
      </c>
      <c r="K72" t="e">
        <f t="shared" si="7"/>
        <v>#NUM!</v>
      </c>
      <c r="L72" t="e">
        <f t="shared" si="0"/>
        <v>#NUM!</v>
      </c>
      <c r="M72" t="e">
        <f t="shared" si="1"/>
        <v>#NUM!</v>
      </c>
      <c r="N72" s="12" t="e">
        <f t="shared" si="2"/>
        <v>#NUM!</v>
      </c>
    </row>
    <row r="73" spans="1:14" x14ac:dyDescent="0.2">
      <c r="A73" s="19"/>
      <c r="B73" t="e">
        <f t="shared" si="11"/>
        <v>#NUM!</v>
      </c>
      <c r="C73" t="e">
        <f t="shared" si="4"/>
        <v>#NUM!</v>
      </c>
      <c r="D73" t="e">
        <f t="shared" si="5"/>
        <v>#NUM!</v>
      </c>
      <c r="E73" t="e">
        <f t="shared" si="8"/>
        <v>#NUM!</v>
      </c>
      <c r="H73" t="str">
        <f t="shared" si="10"/>
        <v>2024 data</v>
      </c>
      <c r="J73" t="e">
        <f t="shared" si="9"/>
        <v>#NUM!</v>
      </c>
      <c r="K73" t="e">
        <f t="shared" si="7"/>
        <v>#NUM!</v>
      </c>
      <c r="L73" t="e">
        <f t="shared" si="0"/>
        <v>#NUM!</v>
      </c>
      <c r="M73" t="e">
        <f t="shared" si="1"/>
        <v>#NUM!</v>
      </c>
      <c r="N73" s="12" t="e">
        <f t="shared" si="2"/>
        <v>#NUM!</v>
      </c>
    </row>
    <row r="74" spans="1:14" x14ac:dyDescent="0.2">
      <c r="A74" s="19"/>
      <c r="B74" t="e">
        <f t="shared" si="11"/>
        <v>#NUM!</v>
      </c>
      <c r="C74" t="e">
        <f t="shared" si="4"/>
        <v>#NUM!</v>
      </c>
      <c r="D74" t="e">
        <f t="shared" si="5"/>
        <v>#NUM!</v>
      </c>
      <c r="E74" t="e">
        <f t="shared" si="8"/>
        <v>#NUM!</v>
      </c>
      <c r="H74" t="str">
        <f t="shared" si="10"/>
        <v>2024 data</v>
      </c>
      <c r="J74" t="e">
        <f t="shared" si="9"/>
        <v>#NUM!</v>
      </c>
      <c r="K74" t="e">
        <f t="shared" si="7"/>
        <v>#NUM!</v>
      </c>
      <c r="L74" t="e">
        <f t="shared" si="0"/>
        <v>#NUM!</v>
      </c>
      <c r="M74" t="e">
        <f t="shared" si="1"/>
        <v>#NUM!</v>
      </c>
      <c r="N74" s="12" t="e">
        <f t="shared" si="2"/>
        <v>#NUM!</v>
      </c>
    </row>
    <row r="75" spans="1:14" x14ac:dyDescent="0.2">
      <c r="A75" s="7"/>
      <c r="B75" t="e">
        <f t="shared" ref="B75:B88" si="12">EXP(2.902625+(2.4818*LN(A75)))+EXP(4.841987+(2.3323*LN(A75)))</f>
        <v>#NUM!</v>
      </c>
      <c r="C75" t="e">
        <f t="shared" ref="C75:C110" si="13">EXP(2.2117+(2.6929*LN(A75)))</f>
        <v>#NUM!</v>
      </c>
      <c r="D75" t="e">
        <f t="shared" ref="D75:D110" si="14">EXP(4.0616+(1.7009*LN(A75)))+EXP(3.2137+(2.1382*LN(A75)))+EXP(3.3788+(1.7503*LN(A75)))</f>
        <v>#NUM!</v>
      </c>
      <c r="E75" t="e">
        <f t="shared" ref="E75:E94" si="15">(B75+C75+D75)/1000000</f>
        <v>#NUM!</v>
      </c>
      <c r="H75" t="str">
        <f t="shared" si="10"/>
        <v>2024 data</v>
      </c>
      <c r="J75" t="e">
        <f t="shared" ref="J75:J134" si="16">E75/2</f>
        <v>#NUM!</v>
      </c>
      <c r="K75" t="e">
        <f t="shared" si="7"/>
        <v>#NUM!</v>
      </c>
      <c r="L75" t="e">
        <f t="shared" si="0"/>
        <v>#NUM!</v>
      </c>
      <c r="M75" t="e">
        <f t="shared" si="1"/>
        <v>#NUM!</v>
      </c>
      <c r="N75" s="12" t="e">
        <f t="shared" si="2"/>
        <v>#NUM!</v>
      </c>
    </row>
    <row r="76" spans="1:14" x14ac:dyDescent="0.2">
      <c r="A76" s="7"/>
      <c r="B76" t="e">
        <f t="shared" si="12"/>
        <v>#NUM!</v>
      </c>
      <c r="C76" t="e">
        <f t="shared" si="13"/>
        <v>#NUM!</v>
      </c>
      <c r="D76" t="e">
        <f t="shared" si="14"/>
        <v>#NUM!</v>
      </c>
      <c r="E76" t="e">
        <f t="shared" si="15"/>
        <v>#NUM!</v>
      </c>
      <c r="H76" t="str">
        <f t="shared" si="10"/>
        <v>2024 data</v>
      </c>
      <c r="J76" t="e">
        <f t="shared" si="16"/>
        <v>#NUM!</v>
      </c>
      <c r="K76" t="e">
        <f t="shared" si="7"/>
        <v>#NUM!</v>
      </c>
      <c r="L76" t="e">
        <f t="shared" si="0"/>
        <v>#NUM!</v>
      </c>
      <c r="M76" t="e">
        <f t="shared" si="1"/>
        <v>#NUM!</v>
      </c>
      <c r="N76" s="12" t="e">
        <f t="shared" si="2"/>
        <v>#NUM!</v>
      </c>
    </row>
    <row r="77" spans="1:14" x14ac:dyDescent="0.2">
      <c r="A77" s="7"/>
      <c r="B77" t="e">
        <f t="shared" si="12"/>
        <v>#NUM!</v>
      </c>
      <c r="C77" t="e">
        <f t="shared" si="13"/>
        <v>#NUM!</v>
      </c>
      <c r="D77" t="e">
        <f t="shared" si="14"/>
        <v>#NUM!</v>
      </c>
      <c r="E77" t="e">
        <f t="shared" si="15"/>
        <v>#NUM!</v>
      </c>
      <c r="H77" t="str">
        <f t="shared" si="10"/>
        <v>2024 data</v>
      </c>
      <c r="J77" t="e">
        <f t="shared" si="16"/>
        <v>#NUM!</v>
      </c>
      <c r="K77" t="e">
        <f t="shared" si="7"/>
        <v>#NUM!</v>
      </c>
      <c r="L77" t="e">
        <f t="shared" si="0"/>
        <v>#NUM!</v>
      </c>
      <c r="M77" t="e">
        <f t="shared" si="1"/>
        <v>#NUM!</v>
      </c>
      <c r="N77" s="12" t="e">
        <f t="shared" si="2"/>
        <v>#NUM!</v>
      </c>
    </row>
    <row r="78" spans="1:14" x14ac:dyDescent="0.2">
      <c r="A78" s="7"/>
      <c r="B78" t="e">
        <f t="shared" si="12"/>
        <v>#NUM!</v>
      </c>
      <c r="C78" t="e">
        <f t="shared" si="13"/>
        <v>#NUM!</v>
      </c>
      <c r="D78" t="e">
        <f t="shared" si="14"/>
        <v>#NUM!</v>
      </c>
      <c r="E78" t="e">
        <f t="shared" si="15"/>
        <v>#NUM!</v>
      </c>
      <c r="H78" t="str">
        <f t="shared" si="10"/>
        <v>2024 data</v>
      </c>
      <c r="J78" t="e">
        <f t="shared" si="16"/>
        <v>#NUM!</v>
      </c>
      <c r="K78" t="e">
        <f t="shared" si="7"/>
        <v>#NUM!</v>
      </c>
      <c r="L78" t="e">
        <f t="shared" si="0"/>
        <v>#NUM!</v>
      </c>
      <c r="M78" t="e">
        <f t="shared" si="1"/>
        <v>#NUM!</v>
      </c>
      <c r="N78" s="12" t="e">
        <f t="shared" si="2"/>
        <v>#NUM!</v>
      </c>
    </row>
    <row r="79" spans="1:14" x14ac:dyDescent="0.2">
      <c r="A79" s="7"/>
      <c r="B79" t="e">
        <f t="shared" si="12"/>
        <v>#NUM!</v>
      </c>
      <c r="C79" t="e">
        <f t="shared" si="13"/>
        <v>#NUM!</v>
      </c>
      <c r="D79" t="e">
        <f t="shared" si="14"/>
        <v>#NUM!</v>
      </c>
      <c r="E79" t="e">
        <f t="shared" si="15"/>
        <v>#NUM!</v>
      </c>
      <c r="H79" t="str">
        <f t="shared" si="10"/>
        <v>2024 data</v>
      </c>
      <c r="J79" t="e">
        <f t="shared" si="16"/>
        <v>#NUM!</v>
      </c>
      <c r="K79" t="e">
        <f t="shared" si="7"/>
        <v>#NUM!</v>
      </c>
      <c r="L79" t="e">
        <f t="shared" si="0"/>
        <v>#NUM!</v>
      </c>
      <c r="M79" t="e">
        <f t="shared" si="1"/>
        <v>#NUM!</v>
      </c>
      <c r="N79" s="12" t="e">
        <f t="shared" si="2"/>
        <v>#NUM!</v>
      </c>
    </row>
    <row r="80" spans="1:14" x14ac:dyDescent="0.2">
      <c r="A80" s="7"/>
      <c r="B80" t="e">
        <f t="shared" si="12"/>
        <v>#NUM!</v>
      </c>
      <c r="C80" t="e">
        <f t="shared" si="13"/>
        <v>#NUM!</v>
      </c>
      <c r="D80" t="e">
        <f t="shared" si="14"/>
        <v>#NUM!</v>
      </c>
      <c r="E80" t="e">
        <f t="shared" si="15"/>
        <v>#NUM!</v>
      </c>
      <c r="H80" t="str">
        <f t="shared" si="10"/>
        <v>2024 data</v>
      </c>
      <c r="J80" t="e">
        <f t="shared" si="16"/>
        <v>#NUM!</v>
      </c>
      <c r="K80" t="e">
        <f t="shared" si="7"/>
        <v>#NUM!</v>
      </c>
      <c r="L80" t="e">
        <f t="shared" ref="L80:L134" si="17">K80/0.028</f>
        <v>#NUM!</v>
      </c>
      <c r="M80" t="e">
        <f t="shared" ref="M80:M134" si="18">L80/0.234</f>
        <v>#NUM!</v>
      </c>
      <c r="N80" s="12" t="e">
        <f t="shared" ref="N80:N134" si="19">(M80/1000)*300</f>
        <v>#NUM!</v>
      </c>
    </row>
    <row r="81" spans="1:14" x14ac:dyDescent="0.2">
      <c r="A81" s="7"/>
      <c r="B81" t="e">
        <f t="shared" si="12"/>
        <v>#NUM!</v>
      </c>
      <c r="C81" t="e">
        <f t="shared" si="13"/>
        <v>#NUM!</v>
      </c>
      <c r="D81" t="e">
        <f t="shared" si="14"/>
        <v>#NUM!</v>
      </c>
      <c r="E81" t="e">
        <f t="shared" si="15"/>
        <v>#NUM!</v>
      </c>
      <c r="H81" t="str">
        <f t="shared" si="10"/>
        <v>2024 data</v>
      </c>
      <c r="J81" t="e">
        <f t="shared" si="16"/>
        <v>#NUM!</v>
      </c>
      <c r="K81" t="e">
        <f t="shared" si="7"/>
        <v>#NUM!</v>
      </c>
      <c r="L81" t="e">
        <f t="shared" si="17"/>
        <v>#NUM!</v>
      </c>
      <c r="M81" t="e">
        <f t="shared" si="18"/>
        <v>#NUM!</v>
      </c>
      <c r="N81" s="12" t="e">
        <f t="shared" si="19"/>
        <v>#NUM!</v>
      </c>
    </row>
    <row r="82" spans="1:14" x14ac:dyDescent="0.2">
      <c r="A82" s="7"/>
      <c r="B82" t="e">
        <f t="shared" si="12"/>
        <v>#NUM!</v>
      </c>
      <c r="C82" t="e">
        <f t="shared" si="13"/>
        <v>#NUM!</v>
      </c>
      <c r="D82" t="e">
        <f t="shared" si="14"/>
        <v>#NUM!</v>
      </c>
      <c r="E82" t="e">
        <f t="shared" si="15"/>
        <v>#NUM!</v>
      </c>
      <c r="H82" t="str">
        <f t="shared" si="10"/>
        <v>2024 data</v>
      </c>
      <c r="J82" t="e">
        <f t="shared" si="16"/>
        <v>#NUM!</v>
      </c>
      <c r="K82" t="e">
        <f t="shared" si="7"/>
        <v>#NUM!</v>
      </c>
      <c r="L82" t="e">
        <f t="shared" si="17"/>
        <v>#NUM!</v>
      </c>
      <c r="M82" t="e">
        <f t="shared" si="18"/>
        <v>#NUM!</v>
      </c>
      <c r="N82" s="12" t="e">
        <f t="shared" si="19"/>
        <v>#NUM!</v>
      </c>
    </row>
    <row r="83" spans="1:14" x14ac:dyDescent="0.2">
      <c r="A83" s="7"/>
      <c r="B83" t="e">
        <f t="shared" si="12"/>
        <v>#NUM!</v>
      </c>
      <c r="C83" t="e">
        <f t="shared" si="13"/>
        <v>#NUM!</v>
      </c>
      <c r="D83" t="e">
        <f t="shared" si="14"/>
        <v>#NUM!</v>
      </c>
      <c r="E83" t="e">
        <f t="shared" si="15"/>
        <v>#NUM!</v>
      </c>
      <c r="H83" t="str">
        <f t="shared" si="10"/>
        <v>2024 data</v>
      </c>
      <c r="J83" t="e">
        <f t="shared" si="16"/>
        <v>#NUM!</v>
      </c>
      <c r="K83" t="e">
        <f t="shared" si="7"/>
        <v>#NUM!</v>
      </c>
      <c r="L83" t="e">
        <f t="shared" si="17"/>
        <v>#NUM!</v>
      </c>
      <c r="M83" t="e">
        <f t="shared" si="18"/>
        <v>#NUM!</v>
      </c>
      <c r="N83" s="12" t="e">
        <f t="shared" si="19"/>
        <v>#NUM!</v>
      </c>
    </row>
    <row r="84" spans="1:14" x14ac:dyDescent="0.2">
      <c r="A84" s="7"/>
      <c r="B84" t="e">
        <f t="shared" si="12"/>
        <v>#NUM!</v>
      </c>
      <c r="C84" t="e">
        <f t="shared" si="13"/>
        <v>#NUM!</v>
      </c>
      <c r="D84" t="e">
        <f t="shared" si="14"/>
        <v>#NUM!</v>
      </c>
      <c r="E84" t="e">
        <f t="shared" si="15"/>
        <v>#NUM!</v>
      </c>
      <c r="H84" t="str">
        <f t="shared" si="10"/>
        <v>2024 data</v>
      </c>
      <c r="J84" t="e">
        <f t="shared" si="16"/>
        <v>#NUM!</v>
      </c>
      <c r="K84" t="e">
        <f t="shared" si="7"/>
        <v>#NUM!</v>
      </c>
      <c r="L84" t="e">
        <f t="shared" si="17"/>
        <v>#NUM!</v>
      </c>
      <c r="M84" t="e">
        <f t="shared" si="18"/>
        <v>#NUM!</v>
      </c>
      <c r="N84" s="12" t="e">
        <f t="shared" si="19"/>
        <v>#NUM!</v>
      </c>
    </row>
    <row r="85" spans="1:14" x14ac:dyDescent="0.2">
      <c r="A85" s="7"/>
      <c r="B85" t="e">
        <f t="shared" si="12"/>
        <v>#NUM!</v>
      </c>
      <c r="C85" t="e">
        <f t="shared" si="13"/>
        <v>#NUM!</v>
      </c>
      <c r="D85" t="e">
        <f t="shared" si="14"/>
        <v>#NUM!</v>
      </c>
      <c r="E85" t="e">
        <f t="shared" si="15"/>
        <v>#NUM!</v>
      </c>
      <c r="H85" t="str">
        <f t="shared" si="10"/>
        <v>2024 data</v>
      </c>
      <c r="J85" t="e">
        <f t="shared" si="16"/>
        <v>#NUM!</v>
      </c>
      <c r="K85" t="e">
        <f t="shared" si="7"/>
        <v>#NUM!</v>
      </c>
      <c r="L85" t="e">
        <f t="shared" si="17"/>
        <v>#NUM!</v>
      </c>
      <c r="M85" t="e">
        <f t="shared" si="18"/>
        <v>#NUM!</v>
      </c>
      <c r="N85" s="12" t="e">
        <f t="shared" si="19"/>
        <v>#NUM!</v>
      </c>
    </row>
    <row r="86" spans="1:14" x14ac:dyDescent="0.2">
      <c r="A86" s="7"/>
      <c r="B86" t="e">
        <f t="shared" si="12"/>
        <v>#NUM!</v>
      </c>
      <c r="C86" t="e">
        <f t="shared" si="13"/>
        <v>#NUM!</v>
      </c>
      <c r="D86" t="e">
        <f t="shared" si="14"/>
        <v>#NUM!</v>
      </c>
      <c r="E86" t="e">
        <f t="shared" si="15"/>
        <v>#NUM!</v>
      </c>
      <c r="H86" t="str">
        <f t="shared" si="10"/>
        <v>2024 data</v>
      </c>
      <c r="J86" t="e">
        <f t="shared" si="16"/>
        <v>#NUM!</v>
      </c>
      <c r="K86" t="e">
        <f t="shared" si="7"/>
        <v>#NUM!</v>
      </c>
      <c r="L86" t="e">
        <f t="shared" si="17"/>
        <v>#NUM!</v>
      </c>
      <c r="M86" t="e">
        <f t="shared" si="18"/>
        <v>#NUM!</v>
      </c>
      <c r="N86" s="12" t="e">
        <f t="shared" si="19"/>
        <v>#NUM!</v>
      </c>
    </row>
    <row r="87" spans="1:14" x14ac:dyDescent="0.2">
      <c r="A87" s="7"/>
      <c r="B87" t="e">
        <f t="shared" si="12"/>
        <v>#NUM!</v>
      </c>
      <c r="C87" t="e">
        <f t="shared" si="13"/>
        <v>#NUM!</v>
      </c>
      <c r="D87" t="e">
        <f t="shared" si="14"/>
        <v>#NUM!</v>
      </c>
      <c r="E87" t="e">
        <f t="shared" si="15"/>
        <v>#NUM!</v>
      </c>
      <c r="H87" t="str">
        <f t="shared" si="10"/>
        <v>2024 data</v>
      </c>
      <c r="J87" t="e">
        <f t="shared" si="16"/>
        <v>#NUM!</v>
      </c>
      <c r="K87" t="e">
        <f t="shared" si="7"/>
        <v>#NUM!</v>
      </c>
      <c r="L87" t="e">
        <f t="shared" si="17"/>
        <v>#NUM!</v>
      </c>
      <c r="M87" t="e">
        <f t="shared" si="18"/>
        <v>#NUM!</v>
      </c>
      <c r="N87" s="12" t="e">
        <f t="shared" si="19"/>
        <v>#NUM!</v>
      </c>
    </row>
    <row r="88" spans="1:14" x14ac:dyDescent="0.2">
      <c r="A88" s="7"/>
      <c r="B88" t="e">
        <f t="shared" si="12"/>
        <v>#NUM!</v>
      </c>
      <c r="C88" t="e">
        <f t="shared" si="13"/>
        <v>#NUM!</v>
      </c>
      <c r="D88" t="e">
        <f t="shared" si="14"/>
        <v>#NUM!</v>
      </c>
      <c r="E88" t="e">
        <f t="shared" si="15"/>
        <v>#NUM!</v>
      </c>
      <c r="H88" t="str">
        <f t="shared" si="10"/>
        <v>2024 data</v>
      </c>
      <c r="J88" t="e">
        <f t="shared" si="16"/>
        <v>#NUM!</v>
      </c>
      <c r="K88" t="e">
        <f t="shared" si="7"/>
        <v>#NUM!</v>
      </c>
      <c r="L88" t="e">
        <f t="shared" si="17"/>
        <v>#NUM!</v>
      </c>
      <c r="M88" t="e">
        <f t="shared" si="18"/>
        <v>#NUM!</v>
      </c>
      <c r="N88" s="12" t="e">
        <f t="shared" si="19"/>
        <v>#NUM!</v>
      </c>
    </row>
    <row r="89" spans="1:14" x14ac:dyDescent="0.2">
      <c r="A89" s="7"/>
      <c r="B89" t="e">
        <f t="shared" ref="B89:B134" si="20">EXP(2.902625+(2.4818*LN(A89)))+EXP(4.841987+(2.3323*LN(A89)))</f>
        <v>#NUM!</v>
      </c>
      <c r="C89" t="e">
        <f t="shared" si="13"/>
        <v>#NUM!</v>
      </c>
      <c r="D89" t="e">
        <f t="shared" si="14"/>
        <v>#NUM!</v>
      </c>
      <c r="E89" t="e">
        <f t="shared" si="15"/>
        <v>#NUM!</v>
      </c>
      <c r="H89" t="str">
        <f t="shared" si="10"/>
        <v>2024 data</v>
      </c>
      <c r="J89" t="e">
        <f t="shared" si="16"/>
        <v>#NUM!</v>
      </c>
      <c r="K89" t="e">
        <f t="shared" ref="K89:K134" si="21">J89/0.43</f>
        <v>#NUM!</v>
      </c>
      <c r="L89" t="e">
        <f t="shared" si="17"/>
        <v>#NUM!</v>
      </c>
      <c r="M89" t="e">
        <f t="shared" si="18"/>
        <v>#NUM!</v>
      </c>
      <c r="N89" s="12" t="e">
        <f t="shared" si="19"/>
        <v>#NUM!</v>
      </c>
    </row>
    <row r="90" spans="1:14" x14ac:dyDescent="0.2">
      <c r="A90" s="7"/>
      <c r="B90" t="e">
        <f t="shared" si="20"/>
        <v>#NUM!</v>
      </c>
      <c r="C90" t="e">
        <f t="shared" si="13"/>
        <v>#NUM!</v>
      </c>
      <c r="D90" t="e">
        <f t="shared" si="14"/>
        <v>#NUM!</v>
      </c>
      <c r="E90" t="e">
        <f t="shared" si="15"/>
        <v>#NUM!</v>
      </c>
      <c r="H90" t="str">
        <f t="shared" ref="H90:H134" si="22">CONCATENATE($C$4, " data")</f>
        <v>2024 data</v>
      </c>
      <c r="J90" t="e">
        <f t="shared" si="16"/>
        <v>#NUM!</v>
      </c>
      <c r="K90" t="e">
        <f t="shared" si="21"/>
        <v>#NUM!</v>
      </c>
      <c r="L90" t="e">
        <f t="shared" si="17"/>
        <v>#NUM!</v>
      </c>
      <c r="M90" t="e">
        <f t="shared" si="18"/>
        <v>#NUM!</v>
      </c>
      <c r="N90" s="12" t="e">
        <f t="shared" si="19"/>
        <v>#NUM!</v>
      </c>
    </row>
    <row r="91" spans="1:14" x14ac:dyDescent="0.2">
      <c r="A91" s="7"/>
      <c r="B91" t="e">
        <f t="shared" si="20"/>
        <v>#NUM!</v>
      </c>
      <c r="C91" t="e">
        <f t="shared" si="13"/>
        <v>#NUM!</v>
      </c>
      <c r="D91" t="e">
        <f t="shared" si="14"/>
        <v>#NUM!</v>
      </c>
      <c r="E91" t="e">
        <f t="shared" si="15"/>
        <v>#NUM!</v>
      </c>
      <c r="H91" t="str">
        <f t="shared" si="22"/>
        <v>2024 data</v>
      </c>
      <c r="J91" t="e">
        <f t="shared" si="16"/>
        <v>#NUM!</v>
      </c>
      <c r="K91" t="e">
        <f t="shared" si="21"/>
        <v>#NUM!</v>
      </c>
      <c r="L91" t="e">
        <f t="shared" si="17"/>
        <v>#NUM!</v>
      </c>
      <c r="M91" t="e">
        <f t="shared" si="18"/>
        <v>#NUM!</v>
      </c>
      <c r="N91" s="12" t="e">
        <f t="shared" si="19"/>
        <v>#NUM!</v>
      </c>
    </row>
    <row r="92" spans="1:14" x14ac:dyDescent="0.2">
      <c r="A92" s="7"/>
      <c r="B92" t="e">
        <f t="shared" si="20"/>
        <v>#NUM!</v>
      </c>
      <c r="C92" t="e">
        <f t="shared" si="13"/>
        <v>#NUM!</v>
      </c>
      <c r="D92" t="e">
        <f t="shared" si="14"/>
        <v>#NUM!</v>
      </c>
      <c r="E92" t="e">
        <f t="shared" si="15"/>
        <v>#NUM!</v>
      </c>
      <c r="H92" t="str">
        <f t="shared" si="22"/>
        <v>2024 data</v>
      </c>
      <c r="J92" t="e">
        <f t="shared" si="16"/>
        <v>#NUM!</v>
      </c>
      <c r="K92" t="e">
        <f t="shared" si="21"/>
        <v>#NUM!</v>
      </c>
      <c r="L92" t="e">
        <f t="shared" si="17"/>
        <v>#NUM!</v>
      </c>
      <c r="M92" t="e">
        <f t="shared" si="18"/>
        <v>#NUM!</v>
      </c>
      <c r="N92" s="12" t="e">
        <f t="shared" si="19"/>
        <v>#NUM!</v>
      </c>
    </row>
    <row r="93" spans="1:14" x14ac:dyDescent="0.2">
      <c r="A93" s="7"/>
      <c r="B93" t="e">
        <f t="shared" si="20"/>
        <v>#NUM!</v>
      </c>
      <c r="C93" t="e">
        <f t="shared" si="13"/>
        <v>#NUM!</v>
      </c>
      <c r="D93" t="e">
        <f t="shared" si="14"/>
        <v>#NUM!</v>
      </c>
      <c r="E93" t="e">
        <f t="shared" si="15"/>
        <v>#NUM!</v>
      </c>
      <c r="H93" t="str">
        <f t="shared" si="22"/>
        <v>2024 data</v>
      </c>
      <c r="J93" t="e">
        <f t="shared" si="16"/>
        <v>#NUM!</v>
      </c>
      <c r="K93" t="e">
        <f t="shared" si="21"/>
        <v>#NUM!</v>
      </c>
      <c r="L93" t="e">
        <f t="shared" si="17"/>
        <v>#NUM!</v>
      </c>
      <c r="M93" t="e">
        <f t="shared" si="18"/>
        <v>#NUM!</v>
      </c>
      <c r="N93" s="12" t="e">
        <f t="shared" si="19"/>
        <v>#NUM!</v>
      </c>
    </row>
    <row r="94" spans="1:14" x14ac:dyDescent="0.2">
      <c r="A94" s="7"/>
      <c r="B94" t="e">
        <f t="shared" si="20"/>
        <v>#NUM!</v>
      </c>
      <c r="C94" t="e">
        <f t="shared" si="13"/>
        <v>#NUM!</v>
      </c>
      <c r="D94" t="e">
        <f t="shared" si="14"/>
        <v>#NUM!</v>
      </c>
      <c r="E94" t="e">
        <f t="shared" si="15"/>
        <v>#NUM!</v>
      </c>
      <c r="H94" t="str">
        <f t="shared" si="22"/>
        <v>2024 data</v>
      </c>
      <c r="J94" t="e">
        <f t="shared" si="16"/>
        <v>#NUM!</v>
      </c>
      <c r="K94" t="e">
        <f t="shared" si="21"/>
        <v>#NUM!</v>
      </c>
      <c r="L94" t="e">
        <f t="shared" si="17"/>
        <v>#NUM!</v>
      </c>
      <c r="M94" t="e">
        <f t="shared" si="18"/>
        <v>#NUM!</v>
      </c>
      <c r="N94" s="12" t="e">
        <f t="shared" si="19"/>
        <v>#NUM!</v>
      </c>
    </row>
    <row r="95" spans="1:14" x14ac:dyDescent="0.2">
      <c r="A95" s="7"/>
      <c r="B95" t="e">
        <f t="shared" si="20"/>
        <v>#NUM!</v>
      </c>
      <c r="C95" t="e">
        <f t="shared" si="13"/>
        <v>#NUM!</v>
      </c>
      <c r="D95" t="e">
        <f t="shared" si="14"/>
        <v>#NUM!</v>
      </c>
      <c r="H95" t="str">
        <f t="shared" si="22"/>
        <v>2024 data</v>
      </c>
      <c r="J95">
        <f t="shared" si="16"/>
        <v>0</v>
      </c>
      <c r="K95">
        <f t="shared" si="21"/>
        <v>0</v>
      </c>
      <c r="L95">
        <f t="shared" si="17"/>
        <v>0</v>
      </c>
      <c r="M95">
        <f t="shared" si="18"/>
        <v>0</v>
      </c>
      <c r="N95" s="12">
        <f t="shared" si="19"/>
        <v>0</v>
      </c>
    </row>
    <row r="96" spans="1:14" x14ac:dyDescent="0.2">
      <c r="A96" s="7"/>
      <c r="B96" t="e">
        <f t="shared" si="20"/>
        <v>#NUM!</v>
      </c>
      <c r="C96" t="e">
        <f t="shared" si="13"/>
        <v>#NUM!</v>
      </c>
      <c r="D96" t="e">
        <f t="shared" si="14"/>
        <v>#NUM!</v>
      </c>
      <c r="H96" t="str">
        <f t="shared" si="22"/>
        <v>2024 data</v>
      </c>
      <c r="J96">
        <f t="shared" si="16"/>
        <v>0</v>
      </c>
      <c r="K96">
        <f t="shared" si="21"/>
        <v>0</v>
      </c>
      <c r="L96">
        <f t="shared" si="17"/>
        <v>0</v>
      </c>
      <c r="M96">
        <f t="shared" si="18"/>
        <v>0</v>
      </c>
      <c r="N96" s="12">
        <f t="shared" si="19"/>
        <v>0</v>
      </c>
    </row>
    <row r="97" spans="1:14" x14ac:dyDescent="0.2">
      <c r="A97" s="7"/>
      <c r="B97" t="e">
        <f t="shared" si="20"/>
        <v>#NUM!</v>
      </c>
      <c r="C97" t="e">
        <f t="shared" si="13"/>
        <v>#NUM!</v>
      </c>
      <c r="D97" t="e">
        <f t="shared" si="14"/>
        <v>#NUM!</v>
      </c>
      <c r="H97" t="str">
        <f t="shared" si="22"/>
        <v>2024 data</v>
      </c>
      <c r="J97">
        <f t="shared" si="16"/>
        <v>0</v>
      </c>
      <c r="K97">
        <f t="shared" si="21"/>
        <v>0</v>
      </c>
      <c r="L97">
        <f t="shared" si="17"/>
        <v>0</v>
      </c>
      <c r="M97">
        <f t="shared" si="18"/>
        <v>0</v>
      </c>
      <c r="N97" s="12">
        <f t="shared" si="19"/>
        <v>0</v>
      </c>
    </row>
    <row r="98" spans="1:14" x14ac:dyDescent="0.2">
      <c r="A98" s="7"/>
      <c r="B98" t="e">
        <f t="shared" si="20"/>
        <v>#NUM!</v>
      </c>
      <c r="C98" t="e">
        <f t="shared" si="13"/>
        <v>#NUM!</v>
      </c>
      <c r="D98" t="e">
        <f t="shared" si="14"/>
        <v>#NUM!</v>
      </c>
      <c r="H98" t="str">
        <f t="shared" si="22"/>
        <v>2024 data</v>
      </c>
      <c r="J98">
        <f t="shared" si="16"/>
        <v>0</v>
      </c>
      <c r="K98">
        <f t="shared" si="21"/>
        <v>0</v>
      </c>
      <c r="L98">
        <f t="shared" si="17"/>
        <v>0</v>
      </c>
      <c r="M98">
        <f t="shared" si="18"/>
        <v>0</v>
      </c>
      <c r="N98" s="12">
        <f t="shared" si="19"/>
        <v>0</v>
      </c>
    </row>
    <row r="99" spans="1:14" x14ac:dyDescent="0.2">
      <c r="A99" s="7"/>
      <c r="B99" t="e">
        <f t="shared" si="20"/>
        <v>#NUM!</v>
      </c>
      <c r="C99" t="e">
        <f t="shared" si="13"/>
        <v>#NUM!</v>
      </c>
      <c r="D99" t="e">
        <f t="shared" si="14"/>
        <v>#NUM!</v>
      </c>
      <c r="H99" t="str">
        <f t="shared" si="22"/>
        <v>2024 data</v>
      </c>
      <c r="J99">
        <f t="shared" si="16"/>
        <v>0</v>
      </c>
      <c r="K99">
        <f t="shared" si="21"/>
        <v>0</v>
      </c>
      <c r="L99">
        <f t="shared" si="17"/>
        <v>0</v>
      </c>
      <c r="M99">
        <f t="shared" si="18"/>
        <v>0</v>
      </c>
      <c r="N99" s="12">
        <f t="shared" si="19"/>
        <v>0</v>
      </c>
    </row>
    <row r="100" spans="1:14" x14ac:dyDescent="0.2">
      <c r="A100" s="7"/>
      <c r="B100" t="e">
        <f t="shared" si="20"/>
        <v>#NUM!</v>
      </c>
      <c r="C100" t="e">
        <f t="shared" si="13"/>
        <v>#NUM!</v>
      </c>
      <c r="D100" t="e">
        <f t="shared" si="14"/>
        <v>#NUM!</v>
      </c>
      <c r="H100" t="str">
        <f t="shared" si="22"/>
        <v>2024 data</v>
      </c>
      <c r="J100">
        <f t="shared" si="16"/>
        <v>0</v>
      </c>
      <c r="K100">
        <f t="shared" si="21"/>
        <v>0</v>
      </c>
      <c r="L100">
        <f t="shared" si="17"/>
        <v>0</v>
      </c>
      <c r="M100">
        <f t="shared" si="18"/>
        <v>0</v>
      </c>
      <c r="N100" s="12">
        <f t="shared" si="19"/>
        <v>0</v>
      </c>
    </row>
    <row r="101" spans="1:14" x14ac:dyDescent="0.2">
      <c r="A101" s="7"/>
      <c r="B101" t="e">
        <f t="shared" si="20"/>
        <v>#NUM!</v>
      </c>
      <c r="C101" t="e">
        <f t="shared" si="13"/>
        <v>#NUM!</v>
      </c>
      <c r="D101" t="e">
        <f t="shared" si="14"/>
        <v>#NUM!</v>
      </c>
      <c r="H101" t="str">
        <f t="shared" si="22"/>
        <v>2024 data</v>
      </c>
      <c r="J101">
        <f t="shared" si="16"/>
        <v>0</v>
      </c>
      <c r="K101">
        <f t="shared" si="21"/>
        <v>0</v>
      </c>
      <c r="L101">
        <f t="shared" si="17"/>
        <v>0</v>
      </c>
      <c r="M101">
        <f t="shared" si="18"/>
        <v>0</v>
      </c>
      <c r="N101" s="12">
        <f t="shared" si="19"/>
        <v>0</v>
      </c>
    </row>
    <row r="102" spans="1:14" x14ac:dyDescent="0.2">
      <c r="A102" s="7"/>
      <c r="B102" t="e">
        <f t="shared" si="20"/>
        <v>#NUM!</v>
      </c>
      <c r="C102" t="e">
        <f t="shared" si="13"/>
        <v>#NUM!</v>
      </c>
      <c r="D102" t="e">
        <f t="shared" si="14"/>
        <v>#NUM!</v>
      </c>
      <c r="H102" t="str">
        <f t="shared" si="22"/>
        <v>2024 data</v>
      </c>
      <c r="J102">
        <f t="shared" si="16"/>
        <v>0</v>
      </c>
      <c r="K102">
        <f t="shared" si="21"/>
        <v>0</v>
      </c>
      <c r="L102">
        <f t="shared" si="17"/>
        <v>0</v>
      </c>
      <c r="M102">
        <f t="shared" si="18"/>
        <v>0</v>
      </c>
      <c r="N102" s="12">
        <f t="shared" si="19"/>
        <v>0</v>
      </c>
    </row>
    <row r="103" spans="1:14" x14ac:dyDescent="0.2">
      <c r="A103" s="7"/>
      <c r="B103" t="e">
        <f t="shared" si="20"/>
        <v>#NUM!</v>
      </c>
      <c r="C103" t="e">
        <f t="shared" si="13"/>
        <v>#NUM!</v>
      </c>
      <c r="D103" t="e">
        <f t="shared" si="14"/>
        <v>#NUM!</v>
      </c>
      <c r="H103" t="str">
        <f t="shared" si="22"/>
        <v>2024 data</v>
      </c>
      <c r="J103">
        <f t="shared" si="16"/>
        <v>0</v>
      </c>
      <c r="K103">
        <f t="shared" si="21"/>
        <v>0</v>
      </c>
      <c r="L103">
        <f t="shared" si="17"/>
        <v>0</v>
      </c>
      <c r="M103">
        <f t="shared" si="18"/>
        <v>0</v>
      </c>
      <c r="N103" s="12">
        <f t="shared" si="19"/>
        <v>0</v>
      </c>
    </row>
    <row r="104" spans="1:14" x14ac:dyDescent="0.2">
      <c r="A104" s="7"/>
      <c r="B104" t="e">
        <f t="shared" si="20"/>
        <v>#NUM!</v>
      </c>
      <c r="C104" t="e">
        <f t="shared" si="13"/>
        <v>#NUM!</v>
      </c>
      <c r="D104" t="e">
        <f t="shared" si="14"/>
        <v>#NUM!</v>
      </c>
      <c r="H104" t="str">
        <f t="shared" si="22"/>
        <v>2024 data</v>
      </c>
      <c r="J104">
        <f t="shared" si="16"/>
        <v>0</v>
      </c>
      <c r="K104">
        <f t="shared" si="21"/>
        <v>0</v>
      </c>
      <c r="L104">
        <f t="shared" si="17"/>
        <v>0</v>
      </c>
      <c r="M104">
        <f t="shared" si="18"/>
        <v>0</v>
      </c>
      <c r="N104" s="12">
        <f t="shared" si="19"/>
        <v>0</v>
      </c>
    </row>
    <row r="105" spans="1:14" x14ac:dyDescent="0.2">
      <c r="A105" s="7"/>
      <c r="B105" t="e">
        <f t="shared" si="20"/>
        <v>#NUM!</v>
      </c>
      <c r="C105" t="e">
        <f t="shared" si="13"/>
        <v>#NUM!</v>
      </c>
      <c r="D105" t="e">
        <f t="shared" si="14"/>
        <v>#NUM!</v>
      </c>
      <c r="H105" t="str">
        <f t="shared" si="22"/>
        <v>2024 data</v>
      </c>
      <c r="J105">
        <f t="shared" si="16"/>
        <v>0</v>
      </c>
      <c r="K105">
        <f t="shared" si="21"/>
        <v>0</v>
      </c>
      <c r="L105">
        <f t="shared" si="17"/>
        <v>0</v>
      </c>
      <c r="M105">
        <f t="shared" si="18"/>
        <v>0</v>
      </c>
      <c r="N105" s="12">
        <f t="shared" si="19"/>
        <v>0</v>
      </c>
    </row>
    <row r="106" spans="1:14" x14ac:dyDescent="0.2">
      <c r="A106" s="7"/>
      <c r="B106" t="e">
        <f t="shared" si="20"/>
        <v>#NUM!</v>
      </c>
      <c r="C106" t="e">
        <f t="shared" si="13"/>
        <v>#NUM!</v>
      </c>
      <c r="D106" t="e">
        <f t="shared" si="14"/>
        <v>#NUM!</v>
      </c>
      <c r="H106" t="str">
        <f t="shared" si="22"/>
        <v>2024 data</v>
      </c>
      <c r="J106">
        <f t="shared" si="16"/>
        <v>0</v>
      </c>
      <c r="K106">
        <f t="shared" si="21"/>
        <v>0</v>
      </c>
      <c r="L106">
        <f t="shared" si="17"/>
        <v>0</v>
      </c>
      <c r="M106">
        <f t="shared" si="18"/>
        <v>0</v>
      </c>
      <c r="N106" s="12">
        <f t="shared" si="19"/>
        <v>0</v>
      </c>
    </row>
    <row r="107" spans="1:14" x14ac:dyDescent="0.2">
      <c r="A107" s="7"/>
      <c r="B107" t="e">
        <f t="shared" si="20"/>
        <v>#NUM!</v>
      </c>
      <c r="C107" t="e">
        <f t="shared" si="13"/>
        <v>#NUM!</v>
      </c>
      <c r="D107" t="e">
        <f t="shared" si="14"/>
        <v>#NUM!</v>
      </c>
      <c r="H107" t="str">
        <f t="shared" si="22"/>
        <v>2024 data</v>
      </c>
      <c r="J107">
        <f t="shared" si="16"/>
        <v>0</v>
      </c>
      <c r="K107">
        <f t="shared" si="21"/>
        <v>0</v>
      </c>
      <c r="L107">
        <f t="shared" si="17"/>
        <v>0</v>
      </c>
      <c r="M107">
        <f t="shared" si="18"/>
        <v>0</v>
      </c>
      <c r="N107" s="12">
        <f t="shared" si="19"/>
        <v>0</v>
      </c>
    </row>
    <row r="108" spans="1:14" x14ac:dyDescent="0.2">
      <c r="A108" s="7"/>
      <c r="B108" t="e">
        <f t="shared" si="20"/>
        <v>#NUM!</v>
      </c>
      <c r="C108" t="e">
        <f t="shared" si="13"/>
        <v>#NUM!</v>
      </c>
      <c r="D108" t="e">
        <f t="shared" si="14"/>
        <v>#NUM!</v>
      </c>
      <c r="H108" t="str">
        <f t="shared" si="22"/>
        <v>2024 data</v>
      </c>
      <c r="J108">
        <f t="shared" si="16"/>
        <v>0</v>
      </c>
      <c r="K108">
        <f t="shared" si="21"/>
        <v>0</v>
      </c>
      <c r="L108">
        <f t="shared" si="17"/>
        <v>0</v>
      </c>
      <c r="M108">
        <f t="shared" si="18"/>
        <v>0</v>
      </c>
      <c r="N108" s="12">
        <f t="shared" si="19"/>
        <v>0</v>
      </c>
    </row>
    <row r="109" spans="1:14" x14ac:dyDescent="0.2">
      <c r="A109" s="7"/>
      <c r="B109" t="e">
        <f t="shared" si="20"/>
        <v>#NUM!</v>
      </c>
      <c r="C109" t="e">
        <f t="shared" si="13"/>
        <v>#NUM!</v>
      </c>
      <c r="D109" t="e">
        <f t="shared" si="14"/>
        <v>#NUM!</v>
      </c>
      <c r="H109" t="str">
        <f t="shared" si="22"/>
        <v>2024 data</v>
      </c>
      <c r="J109">
        <f t="shared" si="16"/>
        <v>0</v>
      </c>
      <c r="K109">
        <f t="shared" si="21"/>
        <v>0</v>
      </c>
      <c r="L109">
        <f t="shared" si="17"/>
        <v>0</v>
      </c>
      <c r="M109">
        <f t="shared" si="18"/>
        <v>0</v>
      </c>
      <c r="N109" s="12">
        <f t="shared" si="19"/>
        <v>0</v>
      </c>
    </row>
    <row r="110" spans="1:14" x14ac:dyDescent="0.2">
      <c r="A110" s="7"/>
      <c r="B110" t="e">
        <f t="shared" si="20"/>
        <v>#NUM!</v>
      </c>
      <c r="C110" t="e">
        <f t="shared" si="13"/>
        <v>#NUM!</v>
      </c>
      <c r="D110" t="e">
        <f t="shared" si="14"/>
        <v>#NUM!</v>
      </c>
      <c r="H110" t="str">
        <f t="shared" si="22"/>
        <v>2024 data</v>
      </c>
      <c r="J110">
        <f t="shared" si="16"/>
        <v>0</v>
      </c>
      <c r="K110">
        <f t="shared" si="21"/>
        <v>0</v>
      </c>
      <c r="L110">
        <f t="shared" si="17"/>
        <v>0</v>
      </c>
      <c r="M110">
        <f t="shared" si="18"/>
        <v>0</v>
      </c>
      <c r="N110" s="12">
        <f t="shared" si="19"/>
        <v>0</v>
      </c>
    </row>
    <row r="111" spans="1:14" x14ac:dyDescent="0.2">
      <c r="A111" s="7"/>
      <c r="B111" t="e">
        <f t="shared" si="20"/>
        <v>#NUM!</v>
      </c>
      <c r="C111" t="e">
        <f t="shared" ref="C111:C134" si="23">EXP(2.2117+(2.6929*LN(A111)))</f>
        <v>#NUM!</v>
      </c>
      <c r="D111" t="e">
        <f t="shared" ref="D111:D134" si="24">EXP(4.0616+(1.7009*LN(A111)))+EXP(3.2137+(2.1382*LN(A111)))+EXP(3.3788+(1.7503*LN(A111)))</f>
        <v>#NUM!</v>
      </c>
      <c r="H111" t="str">
        <f t="shared" si="22"/>
        <v>2024 data</v>
      </c>
      <c r="J111">
        <f t="shared" si="16"/>
        <v>0</v>
      </c>
      <c r="K111">
        <f t="shared" si="21"/>
        <v>0</v>
      </c>
      <c r="L111">
        <f t="shared" si="17"/>
        <v>0</v>
      </c>
      <c r="M111">
        <f t="shared" si="18"/>
        <v>0</v>
      </c>
      <c r="N111" s="12">
        <f t="shared" si="19"/>
        <v>0</v>
      </c>
    </row>
    <row r="112" spans="1:14" x14ac:dyDescent="0.2">
      <c r="A112" s="7"/>
      <c r="B112" t="e">
        <f t="shared" si="20"/>
        <v>#NUM!</v>
      </c>
      <c r="C112" t="e">
        <f t="shared" si="23"/>
        <v>#NUM!</v>
      </c>
      <c r="D112" t="e">
        <f t="shared" si="24"/>
        <v>#NUM!</v>
      </c>
      <c r="H112" t="str">
        <f t="shared" si="22"/>
        <v>2024 data</v>
      </c>
      <c r="J112">
        <f t="shared" si="16"/>
        <v>0</v>
      </c>
      <c r="K112">
        <f t="shared" si="21"/>
        <v>0</v>
      </c>
      <c r="L112">
        <f t="shared" si="17"/>
        <v>0</v>
      </c>
      <c r="M112">
        <f t="shared" si="18"/>
        <v>0</v>
      </c>
      <c r="N112" s="12">
        <f t="shared" si="19"/>
        <v>0</v>
      </c>
    </row>
    <row r="113" spans="1:14" x14ac:dyDescent="0.2">
      <c r="A113" s="7"/>
      <c r="B113" t="e">
        <f t="shared" si="20"/>
        <v>#NUM!</v>
      </c>
      <c r="C113" t="e">
        <f t="shared" si="23"/>
        <v>#NUM!</v>
      </c>
      <c r="D113" t="e">
        <f t="shared" si="24"/>
        <v>#NUM!</v>
      </c>
      <c r="H113" t="str">
        <f t="shared" si="22"/>
        <v>2024 data</v>
      </c>
      <c r="J113">
        <f t="shared" si="16"/>
        <v>0</v>
      </c>
      <c r="K113">
        <f t="shared" si="21"/>
        <v>0</v>
      </c>
      <c r="L113">
        <f t="shared" si="17"/>
        <v>0</v>
      </c>
      <c r="M113">
        <f t="shared" si="18"/>
        <v>0</v>
      </c>
      <c r="N113" s="12">
        <f t="shared" si="19"/>
        <v>0</v>
      </c>
    </row>
    <row r="114" spans="1:14" x14ac:dyDescent="0.2">
      <c r="A114" s="7"/>
      <c r="B114" t="e">
        <f t="shared" si="20"/>
        <v>#NUM!</v>
      </c>
      <c r="C114" t="e">
        <f t="shared" si="23"/>
        <v>#NUM!</v>
      </c>
      <c r="D114" t="e">
        <f t="shared" si="24"/>
        <v>#NUM!</v>
      </c>
      <c r="H114" t="str">
        <f t="shared" si="22"/>
        <v>2024 data</v>
      </c>
      <c r="J114">
        <f t="shared" si="16"/>
        <v>0</v>
      </c>
      <c r="K114">
        <f t="shared" si="21"/>
        <v>0</v>
      </c>
      <c r="L114">
        <f t="shared" si="17"/>
        <v>0</v>
      </c>
      <c r="M114">
        <f t="shared" si="18"/>
        <v>0</v>
      </c>
      <c r="N114" s="12">
        <f t="shared" si="19"/>
        <v>0</v>
      </c>
    </row>
    <row r="115" spans="1:14" x14ac:dyDescent="0.2">
      <c r="A115" s="7"/>
      <c r="B115" t="e">
        <f t="shared" si="20"/>
        <v>#NUM!</v>
      </c>
      <c r="C115" t="e">
        <f t="shared" si="23"/>
        <v>#NUM!</v>
      </c>
      <c r="D115" t="e">
        <f t="shared" si="24"/>
        <v>#NUM!</v>
      </c>
      <c r="H115" t="str">
        <f t="shared" si="22"/>
        <v>2024 data</v>
      </c>
      <c r="J115">
        <f t="shared" si="16"/>
        <v>0</v>
      </c>
      <c r="K115">
        <f t="shared" si="21"/>
        <v>0</v>
      </c>
      <c r="L115">
        <f t="shared" si="17"/>
        <v>0</v>
      </c>
      <c r="M115">
        <f t="shared" si="18"/>
        <v>0</v>
      </c>
      <c r="N115" s="12">
        <f t="shared" si="19"/>
        <v>0</v>
      </c>
    </row>
    <row r="116" spans="1:14" x14ac:dyDescent="0.2">
      <c r="A116" s="7"/>
      <c r="B116" t="e">
        <f t="shared" si="20"/>
        <v>#NUM!</v>
      </c>
      <c r="C116" t="e">
        <f t="shared" si="23"/>
        <v>#NUM!</v>
      </c>
      <c r="D116" t="e">
        <f t="shared" si="24"/>
        <v>#NUM!</v>
      </c>
      <c r="H116" t="str">
        <f t="shared" si="22"/>
        <v>2024 data</v>
      </c>
      <c r="J116">
        <f t="shared" si="16"/>
        <v>0</v>
      </c>
      <c r="K116">
        <f t="shared" si="21"/>
        <v>0</v>
      </c>
      <c r="L116">
        <f t="shared" si="17"/>
        <v>0</v>
      </c>
      <c r="M116">
        <f t="shared" si="18"/>
        <v>0</v>
      </c>
      <c r="N116" s="12">
        <f t="shared" si="19"/>
        <v>0</v>
      </c>
    </row>
    <row r="117" spans="1:14" x14ac:dyDescent="0.2">
      <c r="A117" s="7"/>
      <c r="B117" t="e">
        <f t="shared" si="20"/>
        <v>#NUM!</v>
      </c>
      <c r="C117" t="e">
        <f t="shared" si="23"/>
        <v>#NUM!</v>
      </c>
      <c r="D117" t="e">
        <f t="shared" si="24"/>
        <v>#NUM!</v>
      </c>
      <c r="H117" t="str">
        <f t="shared" si="22"/>
        <v>2024 data</v>
      </c>
      <c r="J117">
        <f t="shared" si="16"/>
        <v>0</v>
      </c>
      <c r="K117">
        <f t="shared" si="21"/>
        <v>0</v>
      </c>
      <c r="L117">
        <f t="shared" si="17"/>
        <v>0</v>
      </c>
      <c r="M117">
        <f t="shared" si="18"/>
        <v>0</v>
      </c>
      <c r="N117" s="12">
        <f t="shared" si="19"/>
        <v>0</v>
      </c>
    </row>
    <row r="118" spans="1:14" x14ac:dyDescent="0.2">
      <c r="A118" s="7"/>
      <c r="B118" t="e">
        <f t="shared" si="20"/>
        <v>#NUM!</v>
      </c>
      <c r="C118" t="e">
        <f t="shared" si="23"/>
        <v>#NUM!</v>
      </c>
      <c r="D118" t="e">
        <f t="shared" si="24"/>
        <v>#NUM!</v>
      </c>
      <c r="H118" t="str">
        <f t="shared" si="22"/>
        <v>2024 data</v>
      </c>
      <c r="J118">
        <f t="shared" si="16"/>
        <v>0</v>
      </c>
      <c r="K118">
        <f t="shared" si="21"/>
        <v>0</v>
      </c>
      <c r="L118">
        <f t="shared" si="17"/>
        <v>0</v>
      </c>
      <c r="M118">
        <f t="shared" si="18"/>
        <v>0</v>
      </c>
      <c r="N118" s="12">
        <f t="shared" si="19"/>
        <v>0</v>
      </c>
    </row>
    <row r="119" spans="1:14" x14ac:dyDescent="0.2">
      <c r="A119" s="7"/>
      <c r="B119" t="e">
        <f t="shared" si="20"/>
        <v>#NUM!</v>
      </c>
      <c r="C119" t="e">
        <f t="shared" si="23"/>
        <v>#NUM!</v>
      </c>
      <c r="D119" t="e">
        <f t="shared" si="24"/>
        <v>#NUM!</v>
      </c>
      <c r="H119" t="str">
        <f t="shared" si="22"/>
        <v>2024 data</v>
      </c>
      <c r="J119">
        <f t="shared" si="16"/>
        <v>0</v>
      </c>
      <c r="K119">
        <f t="shared" si="21"/>
        <v>0</v>
      </c>
      <c r="L119">
        <f t="shared" si="17"/>
        <v>0</v>
      </c>
      <c r="M119">
        <f t="shared" si="18"/>
        <v>0</v>
      </c>
      <c r="N119" s="12">
        <f t="shared" si="19"/>
        <v>0</v>
      </c>
    </row>
    <row r="120" spans="1:14" x14ac:dyDescent="0.2">
      <c r="A120" s="7"/>
      <c r="B120" t="e">
        <f t="shared" si="20"/>
        <v>#NUM!</v>
      </c>
      <c r="C120" t="e">
        <f t="shared" si="23"/>
        <v>#NUM!</v>
      </c>
      <c r="D120" t="e">
        <f t="shared" si="24"/>
        <v>#NUM!</v>
      </c>
      <c r="H120" t="str">
        <f t="shared" si="22"/>
        <v>2024 data</v>
      </c>
      <c r="J120">
        <f t="shared" si="16"/>
        <v>0</v>
      </c>
      <c r="K120">
        <f t="shared" si="21"/>
        <v>0</v>
      </c>
      <c r="L120">
        <f t="shared" si="17"/>
        <v>0</v>
      </c>
      <c r="M120">
        <f t="shared" si="18"/>
        <v>0</v>
      </c>
      <c r="N120" s="12">
        <f t="shared" si="19"/>
        <v>0</v>
      </c>
    </row>
    <row r="121" spans="1:14" x14ac:dyDescent="0.2">
      <c r="A121" s="7"/>
      <c r="B121" t="e">
        <f t="shared" si="20"/>
        <v>#NUM!</v>
      </c>
      <c r="C121" t="e">
        <f t="shared" si="23"/>
        <v>#NUM!</v>
      </c>
      <c r="D121" t="e">
        <f t="shared" si="24"/>
        <v>#NUM!</v>
      </c>
      <c r="H121" t="str">
        <f t="shared" si="22"/>
        <v>2024 data</v>
      </c>
      <c r="J121">
        <f t="shared" si="16"/>
        <v>0</v>
      </c>
      <c r="K121">
        <f t="shared" si="21"/>
        <v>0</v>
      </c>
      <c r="L121">
        <f t="shared" si="17"/>
        <v>0</v>
      </c>
      <c r="M121">
        <f t="shared" si="18"/>
        <v>0</v>
      </c>
      <c r="N121" s="12">
        <f t="shared" si="19"/>
        <v>0</v>
      </c>
    </row>
    <row r="122" spans="1:14" x14ac:dyDescent="0.2">
      <c r="A122" s="7"/>
      <c r="B122" t="e">
        <f t="shared" si="20"/>
        <v>#NUM!</v>
      </c>
      <c r="C122" t="e">
        <f t="shared" si="23"/>
        <v>#NUM!</v>
      </c>
      <c r="D122" t="e">
        <f t="shared" si="24"/>
        <v>#NUM!</v>
      </c>
      <c r="H122" t="str">
        <f t="shared" si="22"/>
        <v>2024 data</v>
      </c>
      <c r="J122">
        <f t="shared" si="16"/>
        <v>0</v>
      </c>
      <c r="K122">
        <f t="shared" si="21"/>
        <v>0</v>
      </c>
      <c r="L122">
        <f t="shared" si="17"/>
        <v>0</v>
      </c>
      <c r="M122">
        <f t="shared" si="18"/>
        <v>0</v>
      </c>
      <c r="N122" s="12">
        <f t="shared" si="19"/>
        <v>0</v>
      </c>
    </row>
    <row r="123" spans="1:14" x14ac:dyDescent="0.2">
      <c r="A123" s="7"/>
      <c r="B123" t="e">
        <f t="shared" si="20"/>
        <v>#NUM!</v>
      </c>
      <c r="C123" t="e">
        <f t="shared" si="23"/>
        <v>#NUM!</v>
      </c>
      <c r="D123" t="e">
        <f t="shared" si="24"/>
        <v>#NUM!</v>
      </c>
      <c r="H123" t="str">
        <f t="shared" si="22"/>
        <v>2024 data</v>
      </c>
      <c r="J123">
        <f t="shared" si="16"/>
        <v>0</v>
      </c>
      <c r="K123">
        <f t="shared" si="21"/>
        <v>0</v>
      </c>
      <c r="L123">
        <f t="shared" si="17"/>
        <v>0</v>
      </c>
      <c r="M123">
        <f t="shared" si="18"/>
        <v>0</v>
      </c>
      <c r="N123" s="12">
        <f t="shared" si="19"/>
        <v>0</v>
      </c>
    </row>
    <row r="124" spans="1:14" x14ac:dyDescent="0.2">
      <c r="A124" s="7"/>
      <c r="B124" t="e">
        <f t="shared" si="20"/>
        <v>#NUM!</v>
      </c>
      <c r="C124" t="e">
        <f t="shared" si="23"/>
        <v>#NUM!</v>
      </c>
      <c r="D124" t="e">
        <f t="shared" si="24"/>
        <v>#NUM!</v>
      </c>
      <c r="H124" t="str">
        <f t="shared" si="22"/>
        <v>2024 data</v>
      </c>
      <c r="J124">
        <f t="shared" si="16"/>
        <v>0</v>
      </c>
      <c r="K124">
        <f t="shared" si="21"/>
        <v>0</v>
      </c>
      <c r="L124">
        <f t="shared" si="17"/>
        <v>0</v>
      </c>
      <c r="M124">
        <f t="shared" si="18"/>
        <v>0</v>
      </c>
      <c r="N124" s="12">
        <f t="shared" si="19"/>
        <v>0</v>
      </c>
    </row>
    <row r="125" spans="1:14" x14ac:dyDescent="0.2">
      <c r="A125" s="7"/>
      <c r="B125" t="e">
        <f t="shared" si="20"/>
        <v>#NUM!</v>
      </c>
      <c r="C125" t="e">
        <f t="shared" si="23"/>
        <v>#NUM!</v>
      </c>
      <c r="D125" t="e">
        <f t="shared" si="24"/>
        <v>#NUM!</v>
      </c>
      <c r="H125" t="str">
        <f t="shared" si="22"/>
        <v>2024 data</v>
      </c>
      <c r="J125">
        <f t="shared" si="16"/>
        <v>0</v>
      </c>
      <c r="K125">
        <f t="shared" si="21"/>
        <v>0</v>
      </c>
      <c r="L125">
        <f t="shared" si="17"/>
        <v>0</v>
      </c>
      <c r="M125">
        <f t="shared" si="18"/>
        <v>0</v>
      </c>
      <c r="N125" s="12">
        <f t="shared" si="19"/>
        <v>0</v>
      </c>
    </row>
    <row r="126" spans="1:14" x14ac:dyDescent="0.2">
      <c r="A126" s="7"/>
      <c r="B126" t="e">
        <f t="shared" si="20"/>
        <v>#NUM!</v>
      </c>
      <c r="C126" t="e">
        <f t="shared" si="23"/>
        <v>#NUM!</v>
      </c>
      <c r="D126" t="e">
        <f t="shared" si="24"/>
        <v>#NUM!</v>
      </c>
      <c r="H126" t="str">
        <f t="shared" si="22"/>
        <v>2024 data</v>
      </c>
      <c r="J126">
        <f t="shared" si="16"/>
        <v>0</v>
      </c>
      <c r="K126">
        <f t="shared" si="21"/>
        <v>0</v>
      </c>
      <c r="L126">
        <f t="shared" si="17"/>
        <v>0</v>
      </c>
      <c r="M126">
        <f t="shared" si="18"/>
        <v>0</v>
      </c>
      <c r="N126" s="12">
        <f t="shared" si="19"/>
        <v>0</v>
      </c>
    </row>
    <row r="127" spans="1:14" x14ac:dyDescent="0.2">
      <c r="A127" s="7"/>
      <c r="B127" t="e">
        <f t="shared" si="20"/>
        <v>#NUM!</v>
      </c>
      <c r="C127" t="e">
        <f t="shared" si="23"/>
        <v>#NUM!</v>
      </c>
      <c r="D127" t="e">
        <f t="shared" si="24"/>
        <v>#NUM!</v>
      </c>
      <c r="H127" t="str">
        <f t="shared" si="22"/>
        <v>2024 data</v>
      </c>
      <c r="J127">
        <f t="shared" si="16"/>
        <v>0</v>
      </c>
      <c r="K127">
        <f t="shared" si="21"/>
        <v>0</v>
      </c>
      <c r="L127">
        <f t="shared" si="17"/>
        <v>0</v>
      </c>
      <c r="M127">
        <f t="shared" si="18"/>
        <v>0</v>
      </c>
      <c r="N127" s="12">
        <f t="shared" si="19"/>
        <v>0</v>
      </c>
    </row>
    <row r="128" spans="1:14" x14ac:dyDescent="0.2">
      <c r="A128" s="7"/>
      <c r="B128" t="e">
        <f t="shared" si="20"/>
        <v>#NUM!</v>
      </c>
      <c r="C128" t="e">
        <f t="shared" si="23"/>
        <v>#NUM!</v>
      </c>
      <c r="D128" t="e">
        <f t="shared" si="24"/>
        <v>#NUM!</v>
      </c>
      <c r="H128" t="str">
        <f t="shared" si="22"/>
        <v>2024 data</v>
      </c>
      <c r="J128">
        <f t="shared" si="16"/>
        <v>0</v>
      </c>
      <c r="K128">
        <f t="shared" si="21"/>
        <v>0</v>
      </c>
      <c r="L128">
        <f t="shared" si="17"/>
        <v>0</v>
      </c>
      <c r="M128">
        <f t="shared" si="18"/>
        <v>0</v>
      </c>
      <c r="N128" s="12">
        <f t="shared" si="19"/>
        <v>0</v>
      </c>
    </row>
    <row r="129" spans="1:15" x14ac:dyDescent="0.2">
      <c r="A129" s="7"/>
      <c r="B129" t="e">
        <f t="shared" si="20"/>
        <v>#NUM!</v>
      </c>
      <c r="C129" t="e">
        <f t="shared" si="23"/>
        <v>#NUM!</v>
      </c>
      <c r="D129" t="e">
        <f t="shared" si="24"/>
        <v>#NUM!</v>
      </c>
      <c r="H129" t="str">
        <f t="shared" si="22"/>
        <v>2024 data</v>
      </c>
      <c r="J129">
        <f t="shared" si="16"/>
        <v>0</v>
      </c>
      <c r="K129">
        <f t="shared" si="21"/>
        <v>0</v>
      </c>
      <c r="L129">
        <f t="shared" si="17"/>
        <v>0</v>
      </c>
      <c r="M129">
        <f t="shared" si="18"/>
        <v>0</v>
      </c>
      <c r="N129" s="12">
        <f t="shared" si="19"/>
        <v>0</v>
      </c>
    </row>
    <row r="130" spans="1:15" x14ac:dyDescent="0.2">
      <c r="A130" s="7"/>
      <c r="B130" t="e">
        <f t="shared" si="20"/>
        <v>#NUM!</v>
      </c>
      <c r="C130" t="e">
        <f t="shared" si="23"/>
        <v>#NUM!</v>
      </c>
      <c r="D130" t="e">
        <f t="shared" si="24"/>
        <v>#NUM!</v>
      </c>
      <c r="H130" t="str">
        <f t="shared" si="22"/>
        <v>2024 data</v>
      </c>
      <c r="J130">
        <f t="shared" si="16"/>
        <v>0</v>
      </c>
      <c r="K130">
        <f t="shared" si="21"/>
        <v>0</v>
      </c>
      <c r="L130">
        <f t="shared" si="17"/>
        <v>0</v>
      </c>
      <c r="M130">
        <f t="shared" si="18"/>
        <v>0</v>
      </c>
      <c r="N130" s="12">
        <f t="shared" si="19"/>
        <v>0</v>
      </c>
    </row>
    <row r="131" spans="1:15" x14ac:dyDescent="0.2">
      <c r="A131" s="7"/>
      <c r="B131" t="e">
        <f t="shared" si="20"/>
        <v>#NUM!</v>
      </c>
      <c r="C131" t="e">
        <f t="shared" si="23"/>
        <v>#NUM!</v>
      </c>
      <c r="D131" t="e">
        <f t="shared" si="24"/>
        <v>#NUM!</v>
      </c>
      <c r="H131" t="str">
        <f t="shared" si="22"/>
        <v>2024 data</v>
      </c>
      <c r="J131">
        <f t="shared" si="16"/>
        <v>0</v>
      </c>
      <c r="K131">
        <f t="shared" si="21"/>
        <v>0</v>
      </c>
      <c r="L131">
        <f t="shared" si="17"/>
        <v>0</v>
      </c>
      <c r="M131">
        <f t="shared" si="18"/>
        <v>0</v>
      </c>
      <c r="N131" s="12">
        <f t="shared" si="19"/>
        <v>0</v>
      </c>
    </row>
    <row r="132" spans="1:15" x14ac:dyDescent="0.2">
      <c r="A132" s="7"/>
      <c r="B132" t="e">
        <f t="shared" si="20"/>
        <v>#NUM!</v>
      </c>
      <c r="C132" t="e">
        <f t="shared" si="23"/>
        <v>#NUM!</v>
      </c>
      <c r="D132" t="e">
        <f t="shared" si="24"/>
        <v>#NUM!</v>
      </c>
      <c r="H132" t="str">
        <f t="shared" si="22"/>
        <v>2024 data</v>
      </c>
      <c r="J132">
        <f t="shared" si="16"/>
        <v>0</v>
      </c>
      <c r="K132">
        <f t="shared" si="21"/>
        <v>0</v>
      </c>
      <c r="L132">
        <f t="shared" si="17"/>
        <v>0</v>
      </c>
      <c r="M132">
        <f t="shared" si="18"/>
        <v>0</v>
      </c>
      <c r="N132" s="12">
        <f t="shared" si="19"/>
        <v>0</v>
      </c>
    </row>
    <row r="133" spans="1:15" x14ac:dyDescent="0.2">
      <c r="A133" s="8"/>
      <c r="B133" t="e">
        <f t="shared" si="20"/>
        <v>#NUM!</v>
      </c>
      <c r="C133" t="e">
        <f t="shared" si="23"/>
        <v>#NUM!</v>
      </c>
      <c r="D133" t="e">
        <f t="shared" si="24"/>
        <v>#NUM!</v>
      </c>
      <c r="H133" t="str">
        <f t="shared" si="22"/>
        <v>2024 data</v>
      </c>
      <c r="J133">
        <f t="shared" si="16"/>
        <v>0</v>
      </c>
      <c r="K133">
        <f t="shared" si="21"/>
        <v>0</v>
      </c>
      <c r="L133">
        <f t="shared" si="17"/>
        <v>0</v>
      </c>
      <c r="M133">
        <f t="shared" si="18"/>
        <v>0</v>
      </c>
      <c r="N133" s="12">
        <f t="shared" si="19"/>
        <v>0</v>
      </c>
    </row>
    <row r="134" spans="1:15" x14ac:dyDescent="0.2">
      <c r="A134" s="8"/>
      <c r="B134" t="e">
        <f t="shared" si="20"/>
        <v>#NUM!</v>
      </c>
      <c r="C134" t="e">
        <f t="shared" si="23"/>
        <v>#NUM!</v>
      </c>
      <c r="D134" t="e">
        <f t="shared" si="24"/>
        <v>#NUM!</v>
      </c>
      <c r="H134" t="str">
        <f t="shared" si="22"/>
        <v>2024 data</v>
      </c>
      <c r="J134">
        <f t="shared" si="16"/>
        <v>0</v>
      </c>
      <c r="K134">
        <f t="shared" si="21"/>
        <v>0</v>
      </c>
      <c r="L134">
        <f t="shared" si="17"/>
        <v>0</v>
      </c>
      <c r="M134">
        <f t="shared" si="18"/>
        <v>0</v>
      </c>
      <c r="N134" s="12">
        <f t="shared" si="19"/>
        <v>0</v>
      </c>
    </row>
    <row r="135" spans="1:15" x14ac:dyDescent="0.2">
      <c r="A135" s="8"/>
      <c r="N135" s="12"/>
    </row>
    <row r="136" spans="1:15" x14ac:dyDescent="0.2">
      <c r="A136" s="8"/>
      <c r="M136" t="s">
        <v>129</v>
      </c>
    </row>
    <row r="137" spans="1:15" x14ac:dyDescent="0.2">
      <c r="A137" s="19"/>
      <c r="M137" t="s">
        <v>132</v>
      </c>
    </row>
    <row r="138" spans="1:15" x14ac:dyDescent="0.2">
      <c r="M138" t="s">
        <v>137</v>
      </c>
      <c r="N138" s="14" t="s">
        <v>140</v>
      </c>
      <c r="O138" s="14"/>
    </row>
    <row r="139" spans="1:15" x14ac:dyDescent="0.2">
      <c r="B139" t="s">
        <v>28</v>
      </c>
      <c r="E139" t="e">
        <f>SUM(E25:E137)</f>
        <v>#NUM!</v>
      </c>
      <c r="J139" s="15" t="e">
        <f>SUM(J25:J137)</f>
        <v>#NUM!</v>
      </c>
      <c r="K139" s="15" t="e">
        <f>SUM(K25:K137)</f>
        <v>#NUM!</v>
      </c>
      <c r="L139" s="15" t="e">
        <f>SUM(L25:L137)</f>
        <v>#NUM!</v>
      </c>
      <c r="M139" s="15" t="e">
        <f>SUM(M25:M137)</f>
        <v>#NUM!</v>
      </c>
      <c r="N139" s="12" t="e">
        <f>SUM(N25:N137)</f>
        <v>#NUM!</v>
      </c>
      <c r="O139" t="s">
        <v>10</v>
      </c>
    </row>
    <row r="140" spans="1:15" x14ac:dyDescent="0.2">
      <c r="B140" t="s">
        <v>29</v>
      </c>
      <c r="E140" t="e">
        <f>E139/0.8</f>
        <v>#NUM!</v>
      </c>
      <c r="M140" s="9" t="e">
        <f>M139/0.8</f>
        <v>#NUM!</v>
      </c>
      <c r="N140" s="12" t="e">
        <f>N139/0.8</f>
        <v>#NUM!</v>
      </c>
      <c r="O140" t="s">
        <v>142</v>
      </c>
    </row>
    <row r="143" spans="1:15" x14ac:dyDescent="0.2">
      <c r="D143" t="s">
        <v>30</v>
      </c>
      <c r="I143" s="14" t="s">
        <v>141</v>
      </c>
      <c r="J143" s="14"/>
      <c r="K143" s="14"/>
      <c r="L143" s="14"/>
      <c r="M143" s="14"/>
      <c r="N143" s="12" t="e">
        <f>N140+(N20/0.4)</f>
        <v>#NUM!</v>
      </c>
    </row>
    <row r="144" spans="1:15" x14ac:dyDescent="0.2">
      <c r="D144" t="e">
        <f>H19+E140</f>
        <v>#NUM!</v>
      </c>
      <c r="I144" s="43" t="s">
        <v>196</v>
      </c>
      <c r="J144" s="14"/>
      <c r="K144" s="14"/>
      <c r="L144" s="14"/>
      <c r="M144" s="14"/>
      <c r="N144" s="44" t="e">
        <f>N143/2.471</f>
        <v>#NUM!</v>
      </c>
    </row>
    <row r="146" spans="1:12" x14ac:dyDescent="0.2">
      <c r="C146" s="2" t="s">
        <v>33</v>
      </c>
    </row>
    <row r="149" spans="1:12" x14ac:dyDescent="0.2">
      <c r="A149" s="1" t="s">
        <v>18</v>
      </c>
      <c r="C149" t="s">
        <v>98</v>
      </c>
      <c r="G149">
        <v>1.117</v>
      </c>
      <c r="H149" t="s">
        <v>184</v>
      </c>
      <c r="K149">
        <v>15</v>
      </c>
      <c r="L149">
        <f>2*(((0.578*K149)-4.4108)/10)</f>
        <v>0.85183999999999993</v>
      </c>
    </row>
    <row r="150" spans="1:12" x14ac:dyDescent="0.2">
      <c r="C150" t="s">
        <v>0</v>
      </c>
      <c r="K150">
        <v>20</v>
      </c>
      <c r="L150">
        <f>2*(((0.578*K150)-4.4108)/10)</f>
        <v>1.4298399999999998</v>
      </c>
    </row>
    <row r="151" spans="1:12" x14ac:dyDescent="0.2">
      <c r="C151" t="s">
        <v>1</v>
      </c>
      <c r="K151">
        <v>25</v>
      </c>
      <c r="L151">
        <f>2*(((0.578*K151)-4.4108)/10)</f>
        <v>2.0078399999999998</v>
      </c>
    </row>
    <row r="152" spans="1:12" x14ac:dyDescent="0.2">
      <c r="B152" s="2" t="s">
        <v>31</v>
      </c>
      <c r="K152">
        <v>30</v>
      </c>
      <c r="L152">
        <f>2*(((0.578*K152)-4.4108)/10)</f>
        <v>2.5858400000000001</v>
      </c>
    </row>
    <row r="153" spans="1:12" x14ac:dyDescent="0.2">
      <c r="B153" s="2" t="s">
        <v>32</v>
      </c>
      <c r="C153" t="s">
        <v>3</v>
      </c>
      <c r="H153" t="s">
        <v>4</v>
      </c>
      <c r="K153">
        <v>35</v>
      </c>
      <c r="L153">
        <f>2*(((0.578*K153)-4.4108)/10)</f>
        <v>3.1638399999999995</v>
      </c>
    </row>
    <row r="154" spans="1:12" x14ac:dyDescent="0.2">
      <c r="A154" t="s">
        <v>5</v>
      </c>
      <c r="B154" t="s">
        <v>6</v>
      </c>
      <c r="C154" t="s">
        <v>7</v>
      </c>
      <c r="D154" t="s">
        <v>8</v>
      </c>
      <c r="E154" t="s">
        <v>9</v>
      </c>
      <c r="F154" t="s">
        <v>10</v>
      </c>
      <c r="G154" t="s">
        <v>11</v>
      </c>
      <c r="H154" t="s">
        <v>12</v>
      </c>
    </row>
    <row r="155" spans="1:12" x14ac:dyDescent="0.2">
      <c r="A155" t="s">
        <v>13</v>
      </c>
      <c r="B155">
        <f>B14-(2*G$149)</f>
        <v>12.766</v>
      </c>
      <c r="C155">
        <f>EXP(2.902625+(2.4818*LN(B155)))+EXP(4.841987+(2.3323*LN(B155)))</f>
        <v>58269.119858161641</v>
      </c>
      <c r="D155">
        <f>EXP(2.2117+(2.6929*LN(B155)))</f>
        <v>8690.0882034738352</v>
      </c>
      <c r="E155">
        <f>EXP(4.0616+(1.7009*LN(B155)))+EXP(3.2137+(2.1382*LN(B155)))+EXP(3.3788+(1.7503*LN(B155)))</f>
        <v>12712.240005126081</v>
      </c>
      <c r="F155">
        <f>C155+D155+E155</f>
        <v>79671.448066761557</v>
      </c>
      <c r="G155">
        <f>G14</f>
        <v>0</v>
      </c>
      <c r="H155">
        <f>(F155*G155)/1000000</f>
        <v>0</v>
      </c>
    </row>
    <row r="156" spans="1:12" x14ac:dyDescent="0.2">
      <c r="A156" t="s">
        <v>14</v>
      </c>
      <c r="B156">
        <f>B15-(2*G$149)</f>
        <v>22.765999999999998</v>
      </c>
      <c r="C156">
        <f>EXP(2.902625+(2.4818*LN(B156)))+EXP(4.841987+(2.3323*LN(B156)))</f>
        <v>228114.94650094191</v>
      </c>
      <c r="D156">
        <f>EXP(2.2117+(2.6929*LN(B156)))</f>
        <v>41263.545848160022</v>
      </c>
      <c r="E156">
        <f>EXP(4.0616+(1.7009*LN(B156)))+EXP(3.2137+(2.1382*LN(B156)))+EXP(3.3788+(1.7503*LN(B156)))</f>
        <v>38638.750375412536</v>
      </c>
      <c r="F156">
        <f>C156+D156+E156</f>
        <v>308017.24272451445</v>
      </c>
      <c r="G156">
        <f>G15</f>
        <v>0</v>
      </c>
      <c r="H156">
        <f>(F156*G156)/1000000</f>
        <v>0</v>
      </c>
    </row>
    <row r="157" spans="1:12" x14ac:dyDescent="0.2">
      <c r="A157" t="s">
        <v>15</v>
      </c>
      <c r="B157">
        <f>B16-(2*G$149)</f>
        <v>32.765999999999998</v>
      </c>
      <c r="C157">
        <f>EXP(2.902625+(2.4818*LN(B157)))+EXP(4.841987+(2.3323*LN(B157)))</f>
        <v>538873.30706858775</v>
      </c>
      <c r="D157">
        <f>EXP(2.2117+(2.6929*LN(B157)))</f>
        <v>110005.10805816099</v>
      </c>
      <c r="E157">
        <f>EXP(4.0616+(1.7009*LN(B157)))+EXP(3.2137+(2.1382*LN(B157)))+EXP(3.3788+(1.7503*LN(B157)))</f>
        <v>78380.182257699475</v>
      </c>
      <c r="F157">
        <f>C157+D157+E157</f>
        <v>727258.59738444816</v>
      </c>
      <c r="G157">
        <f>G16</f>
        <v>0</v>
      </c>
      <c r="H157">
        <f>(F157*G157)/1000000</f>
        <v>0</v>
      </c>
    </row>
    <row r="158" spans="1:12" x14ac:dyDescent="0.2">
      <c r="A158" t="s">
        <v>16</v>
      </c>
      <c r="B158">
        <f>B17-(2*G$149)</f>
        <v>42.765999999999998</v>
      </c>
      <c r="C158">
        <f>EXP(2.902625+(2.4818*LN(B158)))+EXP(4.841987+(2.3323*LN(B158)))</f>
        <v>1010888.0354953527</v>
      </c>
      <c r="D158">
        <f>EXP(2.2117+(2.6929*LN(B158)))</f>
        <v>225379.60359879231</v>
      </c>
      <c r="E158">
        <f>EXP(4.0616+(1.7009*LN(B158)))+EXP(3.2137+(2.1382*LN(B158)))+EXP(3.3788+(1.7503*LN(B158)))</f>
        <v>131977.36982764667</v>
      </c>
      <c r="F158">
        <f>C158+D158+E158</f>
        <v>1368245.0089217918</v>
      </c>
      <c r="G158">
        <f>G17</f>
        <v>0</v>
      </c>
      <c r="H158">
        <f>(F158*G158)/1000000</f>
        <v>0</v>
      </c>
    </row>
    <row r="159" spans="1:12" x14ac:dyDescent="0.2">
      <c r="C159" t="s">
        <v>78</v>
      </c>
      <c r="H159">
        <f>SUM(H155:H158)</f>
        <v>0</v>
      </c>
    </row>
    <row r="160" spans="1:12" x14ac:dyDescent="0.2">
      <c r="C160" t="s">
        <v>79</v>
      </c>
      <c r="H160">
        <f>H159/0.4</f>
        <v>0</v>
      </c>
    </row>
    <row r="163" spans="1:7" x14ac:dyDescent="0.2">
      <c r="B163" t="s">
        <v>3</v>
      </c>
      <c r="E163" t="s">
        <v>4</v>
      </c>
      <c r="G163" t="s">
        <v>99</v>
      </c>
    </row>
    <row r="164" spans="1:7" x14ac:dyDescent="0.2">
      <c r="A164" t="s">
        <v>17</v>
      </c>
      <c r="B164" t="s">
        <v>7</v>
      </c>
      <c r="C164" t="s">
        <v>8</v>
      </c>
      <c r="D164" t="s">
        <v>9</v>
      </c>
      <c r="E164" t="s">
        <v>12</v>
      </c>
      <c r="G164" t="s">
        <v>100</v>
      </c>
    </row>
    <row r="165" spans="1:7" x14ac:dyDescent="0.2">
      <c r="A165">
        <f>A25-(2*G$149)</f>
        <v>-2.234</v>
      </c>
      <c r="B165" t="e">
        <f t="shared" ref="B165:B228" si="25">EXP(2.902625+(2.4818*LN(A165)))+EXP(4.841987+(2.3323*LN(A165)))</f>
        <v>#NUM!</v>
      </c>
      <c r="C165" t="e">
        <f>EXP(2.2117+(2.6929*LN(A165)))</f>
        <v>#NUM!</v>
      </c>
      <c r="D165" t="e">
        <f>EXP(4.0616+(1.7009*LN(A165)))+EXP(3.2137+(2.1382*LN(A165)))+EXP(3.3788+(1.7503*LN(A165)))</f>
        <v>#NUM!</v>
      </c>
      <c r="E165" t="e">
        <f>(B165+C165+D165)/1000000</f>
        <v>#NUM!</v>
      </c>
      <c r="G165">
        <f>(2*((0.0602*A25)-0.7068))</f>
        <v>-1.4136</v>
      </c>
    </row>
    <row r="166" spans="1:7" x14ac:dyDescent="0.2">
      <c r="A166">
        <f t="shared" ref="A166:A229" si="26">A26-(2*G$149)</f>
        <v>-2.234</v>
      </c>
      <c r="B166" t="e">
        <f t="shared" si="25"/>
        <v>#NUM!</v>
      </c>
      <c r="C166" t="e">
        <f>EXP(2.2117+(2.6929*LN(A166)))</f>
        <v>#NUM!</v>
      </c>
      <c r="D166" t="e">
        <f>EXP(4.0616+(1.7009*LN(A166)))+EXP(3.2137+(2.1382*LN(A166)))+EXP(3.3788+(1.7503*LN(A166)))</f>
        <v>#NUM!</v>
      </c>
      <c r="E166" t="e">
        <f>(B166+C166+D166)/1000000</f>
        <v>#NUM!</v>
      </c>
      <c r="G166">
        <f t="shared" ref="G166:G229" si="27">(2*((0.0602*A26)-0.7068))</f>
        <v>-1.4136</v>
      </c>
    </row>
    <row r="167" spans="1:7" x14ac:dyDescent="0.2">
      <c r="A167">
        <f t="shared" si="26"/>
        <v>-2.234</v>
      </c>
      <c r="B167" t="e">
        <f t="shared" si="25"/>
        <v>#NUM!</v>
      </c>
      <c r="C167" t="e">
        <f t="shared" ref="C167:C230" si="28">EXP(2.2117+(2.6929*LN(A167)))</f>
        <v>#NUM!</v>
      </c>
      <c r="D167" t="e">
        <f t="shared" ref="D167:D230" si="29">EXP(4.0616+(1.7009*LN(A167)))+EXP(3.2137+(2.1382*LN(A167)))+EXP(3.3788+(1.7503*LN(A167)))</f>
        <v>#NUM!</v>
      </c>
      <c r="E167" t="e">
        <f t="shared" ref="E167:E231" si="30">(B167+C167+D167)/1000000</f>
        <v>#NUM!</v>
      </c>
      <c r="G167">
        <f t="shared" si="27"/>
        <v>-1.4136</v>
      </c>
    </row>
    <row r="168" spans="1:7" x14ac:dyDescent="0.2">
      <c r="A168">
        <f t="shared" si="26"/>
        <v>-2.234</v>
      </c>
      <c r="B168" t="e">
        <f t="shared" si="25"/>
        <v>#NUM!</v>
      </c>
      <c r="C168" t="e">
        <f t="shared" si="28"/>
        <v>#NUM!</v>
      </c>
      <c r="D168" t="e">
        <f t="shared" si="29"/>
        <v>#NUM!</v>
      </c>
      <c r="E168" t="e">
        <f t="shared" si="30"/>
        <v>#NUM!</v>
      </c>
      <c r="G168">
        <f t="shared" si="27"/>
        <v>-1.4136</v>
      </c>
    </row>
    <row r="169" spans="1:7" x14ac:dyDescent="0.2">
      <c r="A169">
        <f t="shared" si="26"/>
        <v>-2.234</v>
      </c>
      <c r="B169" t="e">
        <f t="shared" si="25"/>
        <v>#NUM!</v>
      </c>
      <c r="C169" t="e">
        <f t="shared" si="28"/>
        <v>#NUM!</v>
      </c>
      <c r="D169" t="e">
        <f t="shared" si="29"/>
        <v>#NUM!</v>
      </c>
      <c r="E169" t="e">
        <f t="shared" si="30"/>
        <v>#NUM!</v>
      </c>
      <c r="G169">
        <f t="shared" si="27"/>
        <v>-1.4136</v>
      </c>
    </row>
    <row r="170" spans="1:7" x14ac:dyDescent="0.2">
      <c r="A170">
        <f t="shared" si="26"/>
        <v>-2.234</v>
      </c>
      <c r="B170" t="e">
        <f t="shared" si="25"/>
        <v>#NUM!</v>
      </c>
      <c r="C170" t="e">
        <f t="shared" si="28"/>
        <v>#NUM!</v>
      </c>
      <c r="D170" t="e">
        <f t="shared" si="29"/>
        <v>#NUM!</v>
      </c>
      <c r="E170" t="e">
        <f t="shared" si="30"/>
        <v>#NUM!</v>
      </c>
      <c r="G170">
        <f t="shared" si="27"/>
        <v>-1.4136</v>
      </c>
    </row>
    <row r="171" spans="1:7" x14ac:dyDescent="0.2">
      <c r="A171">
        <f t="shared" si="26"/>
        <v>-2.234</v>
      </c>
      <c r="B171" t="e">
        <f t="shared" si="25"/>
        <v>#NUM!</v>
      </c>
      <c r="C171" t="e">
        <f t="shared" si="28"/>
        <v>#NUM!</v>
      </c>
      <c r="D171" t="e">
        <f t="shared" si="29"/>
        <v>#NUM!</v>
      </c>
      <c r="E171" t="e">
        <f t="shared" si="30"/>
        <v>#NUM!</v>
      </c>
      <c r="G171">
        <f t="shared" si="27"/>
        <v>-1.4136</v>
      </c>
    </row>
    <row r="172" spans="1:7" x14ac:dyDescent="0.2">
      <c r="A172">
        <f t="shared" si="26"/>
        <v>-2.234</v>
      </c>
      <c r="B172" t="e">
        <f t="shared" si="25"/>
        <v>#NUM!</v>
      </c>
      <c r="C172" t="e">
        <f t="shared" si="28"/>
        <v>#NUM!</v>
      </c>
      <c r="D172" t="e">
        <f t="shared" si="29"/>
        <v>#NUM!</v>
      </c>
      <c r="E172" t="e">
        <f t="shared" si="30"/>
        <v>#NUM!</v>
      </c>
      <c r="G172">
        <f t="shared" si="27"/>
        <v>-1.4136</v>
      </c>
    </row>
    <row r="173" spans="1:7" x14ac:dyDescent="0.2">
      <c r="A173">
        <f t="shared" si="26"/>
        <v>-2.234</v>
      </c>
      <c r="B173" t="e">
        <f t="shared" si="25"/>
        <v>#NUM!</v>
      </c>
      <c r="C173" t="e">
        <f t="shared" si="28"/>
        <v>#NUM!</v>
      </c>
      <c r="D173" t="e">
        <f t="shared" si="29"/>
        <v>#NUM!</v>
      </c>
      <c r="E173" t="e">
        <f t="shared" si="30"/>
        <v>#NUM!</v>
      </c>
      <c r="G173">
        <f t="shared" si="27"/>
        <v>-1.4136</v>
      </c>
    </row>
    <row r="174" spans="1:7" x14ac:dyDescent="0.2">
      <c r="A174">
        <f t="shared" si="26"/>
        <v>-2.234</v>
      </c>
      <c r="B174" t="e">
        <f t="shared" si="25"/>
        <v>#NUM!</v>
      </c>
      <c r="C174" t="e">
        <f t="shared" si="28"/>
        <v>#NUM!</v>
      </c>
      <c r="D174" t="e">
        <f t="shared" si="29"/>
        <v>#NUM!</v>
      </c>
      <c r="E174" t="e">
        <f t="shared" si="30"/>
        <v>#NUM!</v>
      </c>
      <c r="G174">
        <f t="shared" si="27"/>
        <v>-1.4136</v>
      </c>
    </row>
    <row r="175" spans="1:7" x14ac:dyDescent="0.2">
      <c r="A175">
        <f t="shared" si="26"/>
        <v>-2.234</v>
      </c>
      <c r="B175" t="e">
        <f t="shared" si="25"/>
        <v>#NUM!</v>
      </c>
      <c r="C175" t="e">
        <f t="shared" si="28"/>
        <v>#NUM!</v>
      </c>
      <c r="D175" t="e">
        <f t="shared" si="29"/>
        <v>#NUM!</v>
      </c>
      <c r="E175" t="e">
        <f t="shared" si="30"/>
        <v>#NUM!</v>
      </c>
      <c r="G175">
        <f t="shared" si="27"/>
        <v>-1.4136</v>
      </c>
    </row>
    <row r="176" spans="1:7" x14ac:dyDescent="0.2">
      <c r="A176">
        <f t="shared" si="26"/>
        <v>-2.234</v>
      </c>
      <c r="B176" t="e">
        <f t="shared" si="25"/>
        <v>#NUM!</v>
      </c>
      <c r="C176" t="e">
        <f t="shared" si="28"/>
        <v>#NUM!</v>
      </c>
      <c r="D176" t="e">
        <f t="shared" si="29"/>
        <v>#NUM!</v>
      </c>
      <c r="E176" t="e">
        <f t="shared" si="30"/>
        <v>#NUM!</v>
      </c>
      <c r="G176">
        <f t="shared" si="27"/>
        <v>-1.4136</v>
      </c>
    </row>
    <row r="177" spans="1:7" x14ac:dyDescent="0.2">
      <c r="A177">
        <f t="shared" si="26"/>
        <v>-2.234</v>
      </c>
      <c r="B177" t="e">
        <f t="shared" si="25"/>
        <v>#NUM!</v>
      </c>
      <c r="C177" t="e">
        <f t="shared" si="28"/>
        <v>#NUM!</v>
      </c>
      <c r="D177" t="e">
        <f t="shared" si="29"/>
        <v>#NUM!</v>
      </c>
      <c r="E177" t="e">
        <f t="shared" si="30"/>
        <v>#NUM!</v>
      </c>
      <c r="G177">
        <f t="shared" si="27"/>
        <v>-1.4136</v>
      </c>
    </row>
    <row r="178" spans="1:7" x14ac:dyDescent="0.2">
      <c r="A178">
        <f t="shared" si="26"/>
        <v>-2.234</v>
      </c>
      <c r="B178" t="e">
        <f t="shared" si="25"/>
        <v>#NUM!</v>
      </c>
      <c r="C178" t="e">
        <f t="shared" si="28"/>
        <v>#NUM!</v>
      </c>
      <c r="D178" t="e">
        <f t="shared" si="29"/>
        <v>#NUM!</v>
      </c>
      <c r="E178" t="e">
        <f t="shared" si="30"/>
        <v>#NUM!</v>
      </c>
      <c r="G178">
        <f t="shared" si="27"/>
        <v>-1.4136</v>
      </c>
    </row>
    <row r="179" spans="1:7" x14ac:dyDescent="0.2">
      <c r="A179">
        <f t="shared" si="26"/>
        <v>-2.234</v>
      </c>
      <c r="B179" t="e">
        <f t="shared" si="25"/>
        <v>#NUM!</v>
      </c>
      <c r="C179" t="e">
        <f t="shared" si="28"/>
        <v>#NUM!</v>
      </c>
      <c r="D179" t="e">
        <f t="shared" si="29"/>
        <v>#NUM!</v>
      </c>
      <c r="E179" t="e">
        <f t="shared" si="30"/>
        <v>#NUM!</v>
      </c>
      <c r="G179">
        <f t="shared" si="27"/>
        <v>-1.4136</v>
      </c>
    </row>
    <row r="180" spans="1:7" x14ac:dyDescent="0.2">
      <c r="A180">
        <f t="shared" si="26"/>
        <v>-2.234</v>
      </c>
      <c r="B180" t="e">
        <f t="shared" si="25"/>
        <v>#NUM!</v>
      </c>
      <c r="C180" t="e">
        <f t="shared" si="28"/>
        <v>#NUM!</v>
      </c>
      <c r="D180" t="e">
        <f t="shared" si="29"/>
        <v>#NUM!</v>
      </c>
      <c r="E180" t="e">
        <f t="shared" si="30"/>
        <v>#NUM!</v>
      </c>
      <c r="G180">
        <f t="shared" si="27"/>
        <v>-1.4136</v>
      </c>
    </row>
    <row r="181" spans="1:7" x14ac:dyDescent="0.2">
      <c r="A181">
        <f t="shared" si="26"/>
        <v>-2.234</v>
      </c>
      <c r="B181" t="e">
        <f t="shared" si="25"/>
        <v>#NUM!</v>
      </c>
      <c r="C181" t="e">
        <f t="shared" si="28"/>
        <v>#NUM!</v>
      </c>
      <c r="D181" t="e">
        <f t="shared" si="29"/>
        <v>#NUM!</v>
      </c>
      <c r="E181" t="e">
        <f t="shared" si="30"/>
        <v>#NUM!</v>
      </c>
      <c r="G181">
        <f t="shared" si="27"/>
        <v>-1.4136</v>
      </c>
    </row>
    <row r="182" spans="1:7" x14ac:dyDescent="0.2">
      <c r="A182">
        <f t="shared" si="26"/>
        <v>-2.234</v>
      </c>
      <c r="B182" t="e">
        <f t="shared" si="25"/>
        <v>#NUM!</v>
      </c>
      <c r="C182" t="e">
        <f t="shared" si="28"/>
        <v>#NUM!</v>
      </c>
      <c r="D182" t="e">
        <f t="shared" si="29"/>
        <v>#NUM!</v>
      </c>
      <c r="E182" t="e">
        <f t="shared" si="30"/>
        <v>#NUM!</v>
      </c>
      <c r="G182">
        <f t="shared" si="27"/>
        <v>-1.4136</v>
      </c>
    </row>
    <row r="183" spans="1:7" x14ac:dyDescent="0.2">
      <c r="A183">
        <f t="shared" si="26"/>
        <v>-2.234</v>
      </c>
      <c r="B183" t="e">
        <f t="shared" si="25"/>
        <v>#NUM!</v>
      </c>
      <c r="C183" t="e">
        <f t="shared" si="28"/>
        <v>#NUM!</v>
      </c>
      <c r="D183" t="e">
        <f t="shared" si="29"/>
        <v>#NUM!</v>
      </c>
      <c r="E183" t="e">
        <f t="shared" si="30"/>
        <v>#NUM!</v>
      </c>
      <c r="G183">
        <f t="shared" si="27"/>
        <v>-1.4136</v>
      </c>
    </row>
    <row r="184" spans="1:7" x14ac:dyDescent="0.2">
      <c r="A184">
        <f t="shared" si="26"/>
        <v>-2.234</v>
      </c>
      <c r="B184" t="e">
        <f t="shared" si="25"/>
        <v>#NUM!</v>
      </c>
      <c r="C184" t="e">
        <f t="shared" si="28"/>
        <v>#NUM!</v>
      </c>
      <c r="D184" t="e">
        <f t="shared" si="29"/>
        <v>#NUM!</v>
      </c>
      <c r="E184" t="e">
        <f t="shared" si="30"/>
        <v>#NUM!</v>
      </c>
      <c r="G184">
        <f t="shared" si="27"/>
        <v>-1.4136</v>
      </c>
    </row>
    <row r="185" spans="1:7" x14ac:dyDescent="0.2">
      <c r="A185">
        <f t="shared" si="26"/>
        <v>-2.234</v>
      </c>
      <c r="B185" t="e">
        <f t="shared" si="25"/>
        <v>#NUM!</v>
      </c>
      <c r="C185" t="e">
        <f t="shared" si="28"/>
        <v>#NUM!</v>
      </c>
      <c r="D185" t="e">
        <f t="shared" si="29"/>
        <v>#NUM!</v>
      </c>
      <c r="E185" t="e">
        <f t="shared" si="30"/>
        <v>#NUM!</v>
      </c>
      <c r="G185">
        <f t="shared" si="27"/>
        <v>-1.4136</v>
      </c>
    </row>
    <row r="186" spans="1:7" x14ac:dyDescent="0.2">
      <c r="A186">
        <f t="shared" si="26"/>
        <v>-2.234</v>
      </c>
      <c r="B186" t="e">
        <f t="shared" si="25"/>
        <v>#NUM!</v>
      </c>
      <c r="C186" t="e">
        <f t="shared" si="28"/>
        <v>#NUM!</v>
      </c>
      <c r="D186" t="e">
        <f t="shared" si="29"/>
        <v>#NUM!</v>
      </c>
      <c r="E186" t="e">
        <f t="shared" si="30"/>
        <v>#NUM!</v>
      </c>
      <c r="G186">
        <f t="shared" si="27"/>
        <v>-1.4136</v>
      </c>
    </row>
    <row r="187" spans="1:7" x14ac:dyDescent="0.2">
      <c r="A187">
        <f t="shared" si="26"/>
        <v>-2.234</v>
      </c>
      <c r="B187" t="e">
        <f t="shared" si="25"/>
        <v>#NUM!</v>
      </c>
      <c r="C187" t="e">
        <f t="shared" si="28"/>
        <v>#NUM!</v>
      </c>
      <c r="D187" t="e">
        <f t="shared" si="29"/>
        <v>#NUM!</v>
      </c>
      <c r="E187" t="e">
        <f t="shared" si="30"/>
        <v>#NUM!</v>
      </c>
      <c r="G187">
        <f t="shared" si="27"/>
        <v>-1.4136</v>
      </c>
    </row>
    <row r="188" spans="1:7" x14ac:dyDescent="0.2">
      <c r="A188">
        <f t="shared" si="26"/>
        <v>-2.234</v>
      </c>
      <c r="B188" t="e">
        <f t="shared" si="25"/>
        <v>#NUM!</v>
      </c>
      <c r="C188" t="e">
        <f t="shared" si="28"/>
        <v>#NUM!</v>
      </c>
      <c r="D188" t="e">
        <f t="shared" si="29"/>
        <v>#NUM!</v>
      </c>
      <c r="E188" t="e">
        <f t="shared" si="30"/>
        <v>#NUM!</v>
      </c>
      <c r="G188">
        <f t="shared" si="27"/>
        <v>-1.4136</v>
      </c>
    </row>
    <row r="189" spans="1:7" x14ac:dyDescent="0.2">
      <c r="A189">
        <f t="shared" si="26"/>
        <v>-2.234</v>
      </c>
      <c r="B189" t="e">
        <f t="shared" si="25"/>
        <v>#NUM!</v>
      </c>
      <c r="C189" t="e">
        <f t="shared" si="28"/>
        <v>#NUM!</v>
      </c>
      <c r="D189" t="e">
        <f t="shared" si="29"/>
        <v>#NUM!</v>
      </c>
      <c r="E189" t="e">
        <f t="shared" si="30"/>
        <v>#NUM!</v>
      </c>
      <c r="G189">
        <f t="shared" si="27"/>
        <v>-1.4136</v>
      </c>
    </row>
    <row r="190" spans="1:7" x14ac:dyDescent="0.2">
      <c r="A190">
        <f t="shared" si="26"/>
        <v>-2.234</v>
      </c>
      <c r="B190" t="e">
        <f t="shared" si="25"/>
        <v>#NUM!</v>
      </c>
      <c r="C190" t="e">
        <f t="shared" si="28"/>
        <v>#NUM!</v>
      </c>
      <c r="D190" t="e">
        <f t="shared" si="29"/>
        <v>#NUM!</v>
      </c>
      <c r="E190" t="e">
        <f t="shared" si="30"/>
        <v>#NUM!</v>
      </c>
      <c r="G190">
        <f t="shared" si="27"/>
        <v>-1.4136</v>
      </c>
    </row>
    <row r="191" spans="1:7" x14ac:dyDescent="0.2">
      <c r="A191">
        <f t="shared" si="26"/>
        <v>-2.234</v>
      </c>
      <c r="B191" t="e">
        <f t="shared" si="25"/>
        <v>#NUM!</v>
      </c>
      <c r="C191" t="e">
        <f t="shared" si="28"/>
        <v>#NUM!</v>
      </c>
      <c r="D191" t="e">
        <f t="shared" si="29"/>
        <v>#NUM!</v>
      </c>
      <c r="E191" t="e">
        <f t="shared" si="30"/>
        <v>#NUM!</v>
      </c>
      <c r="G191">
        <f t="shared" si="27"/>
        <v>-1.4136</v>
      </c>
    </row>
    <row r="192" spans="1:7" x14ac:dyDescent="0.2">
      <c r="A192">
        <f t="shared" si="26"/>
        <v>-2.234</v>
      </c>
      <c r="B192" t="e">
        <f t="shared" si="25"/>
        <v>#NUM!</v>
      </c>
      <c r="C192" t="e">
        <f t="shared" si="28"/>
        <v>#NUM!</v>
      </c>
      <c r="D192" t="e">
        <f t="shared" si="29"/>
        <v>#NUM!</v>
      </c>
      <c r="E192" t="e">
        <f t="shared" si="30"/>
        <v>#NUM!</v>
      </c>
      <c r="G192">
        <f t="shared" si="27"/>
        <v>-1.4136</v>
      </c>
    </row>
    <row r="193" spans="1:7" x14ac:dyDescent="0.2">
      <c r="A193">
        <f t="shared" si="26"/>
        <v>-2.234</v>
      </c>
      <c r="B193" t="e">
        <f t="shared" si="25"/>
        <v>#NUM!</v>
      </c>
      <c r="C193" t="e">
        <f t="shared" si="28"/>
        <v>#NUM!</v>
      </c>
      <c r="D193" t="e">
        <f t="shared" si="29"/>
        <v>#NUM!</v>
      </c>
      <c r="E193" t="e">
        <f t="shared" si="30"/>
        <v>#NUM!</v>
      </c>
      <c r="G193">
        <f t="shared" si="27"/>
        <v>-1.4136</v>
      </c>
    </row>
    <row r="194" spans="1:7" x14ac:dyDescent="0.2">
      <c r="A194">
        <f t="shared" si="26"/>
        <v>-2.234</v>
      </c>
      <c r="B194" t="e">
        <f t="shared" si="25"/>
        <v>#NUM!</v>
      </c>
      <c r="C194" t="e">
        <f t="shared" si="28"/>
        <v>#NUM!</v>
      </c>
      <c r="D194" t="e">
        <f t="shared" si="29"/>
        <v>#NUM!</v>
      </c>
      <c r="E194" t="e">
        <f t="shared" si="30"/>
        <v>#NUM!</v>
      </c>
      <c r="G194">
        <f t="shared" si="27"/>
        <v>-1.4136</v>
      </c>
    </row>
    <row r="195" spans="1:7" x14ac:dyDescent="0.2">
      <c r="A195">
        <f t="shared" si="26"/>
        <v>-2.234</v>
      </c>
      <c r="B195" t="e">
        <f t="shared" si="25"/>
        <v>#NUM!</v>
      </c>
      <c r="C195" t="e">
        <f t="shared" si="28"/>
        <v>#NUM!</v>
      </c>
      <c r="D195" t="e">
        <f t="shared" si="29"/>
        <v>#NUM!</v>
      </c>
      <c r="E195" t="e">
        <f t="shared" si="30"/>
        <v>#NUM!</v>
      </c>
      <c r="G195">
        <f t="shared" si="27"/>
        <v>-1.4136</v>
      </c>
    </row>
    <row r="196" spans="1:7" x14ac:dyDescent="0.2">
      <c r="A196">
        <f t="shared" si="26"/>
        <v>-2.234</v>
      </c>
      <c r="B196" t="e">
        <f t="shared" si="25"/>
        <v>#NUM!</v>
      </c>
      <c r="C196" t="e">
        <f t="shared" si="28"/>
        <v>#NUM!</v>
      </c>
      <c r="D196" t="e">
        <f t="shared" si="29"/>
        <v>#NUM!</v>
      </c>
      <c r="E196" t="e">
        <f t="shared" si="30"/>
        <v>#NUM!</v>
      </c>
      <c r="G196">
        <f t="shared" si="27"/>
        <v>-1.4136</v>
      </c>
    </row>
    <row r="197" spans="1:7" x14ac:dyDescent="0.2">
      <c r="A197">
        <f t="shared" si="26"/>
        <v>-2.234</v>
      </c>
      <c r="B197" t="e">
        <f t="shared" si="25"/>
        <v>#NUM!</v>
      </c>
      <c r="C197" t="e">
        <f t="shared" si="28"/>
        <v>#NUM!</v>
      </c>
      <c r="D197" t="e">
        <f t="shared" si="29"/>
        <v>#NUM!</v>
      </c>
      <c r="E197" t="e">
        <f t="shared" si="30"/>
        <v>#NUM!</v>
      </c>
      <c r="G197">
        <f t="shared" si="27"/>
        <v>-1.4136</v>
      </c>
    </row>
    <row r="198" spans="1:7" x14ac:dyDescent="0.2">
      <c r="A198">
        <f t="shared" si="26"/>
        <v>-2.234</v>
      </c>
      <c r="B198" t="e">
        <f t="shared" si="25"/>
        <v>#NUM!</v>
      </c>
      <c r="C198" t="e">
        <f t="shared" si="28"/>
        <v>#NUM!</v>
      </c>
      <c r="D198" t="e">
        <f t="shared" si="29"/>
        <v>#NUM!</v>
      </c>
      <c r="E198" t="e">
        <f t="shared" si="30"/>
        <v>#NUM!</v>
      </c>
      <c r="G198">
        <f t="shared" si="27"/>
        <v>-1.4136</v>
      </c>
    </row>
    <row r="199" spans="1:7" x14ac:dyDescent="0.2">
      <c r="A199">
        <f t="shared" si="26"/>
        <v>-2.234</v>
      </c>
      <c r="B199" t="e">
        <f t="shared" si="25"/>
        <v>#NUM!</v>
      </c>
      <c r="C199" t="e">
        <f t="shared" si="28"/>
        <v>#NUM!</v>
      </c>
      <c r="D199" t="e">
        <f t="shared" si="29"/>
        <v>#NUM!</v>
      </c>
      <c r="E199" t="e">
        <f t="shared" si="30"/>
        <v>#NUM!</v>
      </c>
      <c r="G199">
        <f t="shared" si="27"/>
        <v>-1.4136</v>
      </c>
    </row>
    <row r="200" spans="1:7" x14ac:dyDescent="0.2">
      <c r="A200">
        <f t="shared" si="26"/>
        <v>-2.234</v>
      </c>
      <c r="B200" t="e">
        <f t="shared" si="25"/>
        <v>#NUM!</v>
      </c>
      <c r="C200" t="e">
        <f t="shared" si="28"/>
        <v>#NUM!</v>
      </c>
      <c r="D200" t="e">
        <f t="shared" si="29"/>
        <v>#NUM!</v>
      </c>
      <c r="E200" t="e">
        <f t="shared" si="30"/>
        <v>#NUM!</v>
      </c>
      <c r="G200">
        <f t="shared" si="27"/>
        <v>-1.4136</v>
      </c>
    </row>
    <row r="201" spans="1:7" x14ac:dyDescent="0.2">
      <c r="A201">
        <f t="shared" si="26"/>
        <v>-2.234</v>
      </c>
      <c r="B201" t="e">
        <f t="shared" si="25"/>
        <v>#NUM!</v>
      </c>
      <c r="C201" t="e">
        <f t="shared" si="28"/>
        <v>#NUM!</v>
      </c>
      <c r="D201" t="e">
        <f t="shared" si="29"/>
        <v>#NUM!</v>
      </c>
      <c r="E201" t="e">
        <f t="shared" si="30"/>
        <v>#NUM!</v>
      </c>
      <c r="G201">
        <f t="shared" si="27"/>
        <v>-1.4136</v>
      </c>
    </row>
    <row r="202" spans="1:7" x14ac:dyDescent="0.2">
      <c r="A202">
        <f t="shared" si="26"/>
        <v>-2.234</v>
      </c>
      <c r="B202" t="e">
        <f t="shared" si="25"/>
        <v>#NUM!</v>
      </c>
      <c r="C202" t="e">
        <f t="shared" si="28"/>
        <v>#NUM!</v>
      </c>
      <c r="D202" t="e">
        <f t="shared" si="29"/>
        <v>#NUM!</v>
      </c>
      <c r="E202" t="e">
        <f t="shared" si="30"/>
        <v>#NUM!</v>
      </c>
      <c r="G202">
        <f t="shared" si="27"/>
        <v>-1.4136</v>
      </c>
    </row>
    <row r="203" spans="1:7" x14ac:dyDescent="0.2">
      <c r="A203">
        <f t="shared" si="26"/>
        <v>-2.234</v>
      </c>
      <c r="B203" t="e">
        <f t="shared" si="25"/>
        <v>#NUM!</v>
      </c>
      <c r="C203" t="e">
        <f t="shared" si="28"/>
        <v>#NUM!</v>
      </c>
      <c r="D203" t="e">
        <f t="shared" si="29"/>
        <v>#NUM!</v>
      </c>
      <c r="E203" t="e">
        <f t="shared" si="30"/>
        <v>#NUM!</v>
      </c>
      <c r="G203">
        <f t="shared" si="27"/>
        <v>-1.4136</v>
      </c>
    </row>
    <row r="204" spans="1:7" x14ac:dyDescent="0.2">
      <c r="A204">
        <f t="shared" si="26"/>
        <v>-2.234</v>
      </c>
      <c r="B204" t="e">
        <f t="shared" si="25"/>
        <v>#NUM!</v>
      </c>
      <c r="C204" t="e">
        <f t="shared" si="28"/>
        <v>#NUM!</v>
      </c>
      <c r="D204" t="e">
        <f t="shared" si="29"/>
        <v>#NUM!</v>
      </c>
      <c r="E204" t="e">
        <f t="shared" si="30"/>
        <v>#NUM!</v>
      </c>
      <c r="G204">
        <f t="shared" si="27"/>
        <v>-1.4136</v>
      </c>
    </row>
    <row r="205" spans="1:7" x14ac:dyDescent="0.2">
      <c r="A205">
        <f t="shared" si="26"/>
        <v>-2.234</v>
      </c>
      <c r="B205" t="e">
        <f t="shared" si="25"/>
        <v>#NUM!</v>
      </c>
      <c r="C205" t="e">
        <f t="shared" si="28"/>
        <v>#NUM!</v>
      </c>
      <c r="D205" t="e">
        <f t="shared" si="29"/>
        <v>#NUM!</v>
      </c>
      <c r="E205" t="e">
        <f t="shared" si="30"/>
        <v>#NUM!</v>
      </c>
      <c r="G205">
        <f t="shared" si="27"/>
        <v>-1.4136</v>
      </c>
    </row>
    <row r="206" spans="1:7" x14ac:dyDescent="0.2">
      <c r="A206">
        <f t="shared" si="26"/>
        <v>-2.234</v>
      </c>
      <c r="B206" t="e">
        <f t="shared" si="25"/>
        <v>#NUM!</v>
      </c>
      <c r="C206" t="e">
        <f t="shared" si="28"/>
        <v>#NUM!</v>
      </c>
      <c r="D206" t="e">
        <f t="shared" si="29"/>
        <v>#NUM!</v>
      </c>
      <c r="E206" t="e">
        <f t="shared" si="30"/>
        <v>#NUM!</v>
      </c>
      <c r="G206">
        <f t="shared" si="27"/>
        <v>-1.4136</v>
      </c>
    </row>
    <row r="207" spans="1:7" x14ac:dyDescent="0.2">
      <c r="A207">
        <f t="shared" si="26"/>
        <v>-2.234</v>
      </c>
      <c r="B207" t="e">
        <f t="shared" si="25"/>
        <v>#NUM!</v>
      </c>
      <c r="C207" t="e">
        <f t="shared" si="28"/>
        <v>#NUM!</v>
      </c>
      <c r="D207" t="e">
        <f t="shared" si="29"/>
        <v>#NUM!</v>
      </c>
      <c r="E207" t="e">
        <f t="shared" si="30"/>
        <v>#NUM!</v>
      </c>
      <c r="G207">
        <f t="shared" si="27"/>
        <v>-1.4136</v>
      </c>
    </row>
    <row r="208" spans="1:7" x14ac:dyDescent="0.2">
      <c r="A208">
        <f t="shared" si="26"/>
        <v>-2.234</v>
      </c>
      <c r="B208" t="e">
        <f t="shared" si="25"/>
        <v>#NUM!</v>
      </c>
      <c r="C208" t="e">
        <f t="shared" si="28"/>
        <v>#NUM!</v>
      </c>
      <c r="D208" t="e">
        <f t="shared" si="29"/>
        <v>#NUM!</v>
      </c>
      <c r="E208" t="e">
        <f t="shared" si="30"/>
        <v>#NUM!</v>
      </c>
      <c r="G208">
        <f t="shared" si="27"/>
        <v>-1.4136</v>
      </c>
    </row>
    <row r="209" spans="1:7" x14ac:dyDescent="0.2">
      <c r="A209">
        <f t="shared" si="26"/>
        <v>-2.234</v>
      </c>
      <c r="B209" t="e">
        <f t="shared" si="25"/>
        <v>#NUM!</v>
      </c>
      <c r="C209" t="e">
        <f t="shared" si="28"/>
        <v>#NUM!</v>
      </c>
      <c r="D209" t="e">
        <f t="shared" si="29"/>
        <v>#NUM!</v>
      </c>
      <c r="E209" t="e">
        <f t="shared" si="30"/>
        <v>#NUM!</v>
      </c>
      <c r="G209">
        <f t="shared" si="27"/>
        <v>-1.4136</v>
      </c>
    </row>
    <row r="210" spans="1:7" x14ac:dyDescent="0.2">
      <c r="A210">
        <f t="shared" si="26"/>
        <v>-2.234</v>
      </c>
      <c r="B210" t="e">
        <f t="shared" si="25"/>
        <v>#NUM!</v>
      </c>
      <c r="C210" t="e">
        <f t="shared" si="28"/>
        <v>#NUM!</v>
      </c>
      <c r="D210" t="e">
        <f t="shared" si="29"/>
        <v>#NUM!</v>
      </c>
      <c r="E210" t="e">
        <f t="shared" si="30"/>
        <v>#NUM!</v>
      </c>
      <c r="G210">
        <f t="shared" si="27"/>
        <v>-1.4136</v>
      </c>
    </row>
    <row r="211" spans="1:7" x14ac:dyDescent="0.2">
      <c r="A211">
        <f t="shared" si="26"/>
        <v>-2.234</v>
      </c>
      <c r="B211" t="e">
        <f t="shared" si="25"/>
        <v>#NUM!</v>
      </c>
      <c r="C211" t="e">
        <f t="shared" si="28"/>
        <v>#NUM!</v>
      </c>
      <c r="D211" t="e">
        <f t="shared" si="29"/>
        <v>#NUM!</v>
      </c>
      <c r="E211" t="e">
        <f t="shared" si="30"/>
        <v>#NUM!</v>
      </c>
      <c r="G211">
        <f t="shared" si="27"/>
        <v>-1.4136</v>
      </c>
    </row>
    <row r="212" spans="1:7" x14ac:dyDescent="0.2">
      <c r="A212">
        <f t="shared" si="26"/>
        <v>-2.234</v>
      </c>
      <c r="B212" t="e">
        <f t="shared" si="25"/>
        <v>#NUM!</v>
      </c>
      <c r="C212" t="e">
        <f t="shared" si="28"/>
        <v>#NUM!</v>
      </c>
      <c r="D212" t="e">
        <f t="shared" si="29"/>
        <v>#NUM!</v>
      </c>
      <c r="E212" t="e">
        <f t="shared" si="30"/>
        <v>#NUM!</v>
      </c>
      <c r="G212">
        <f t="shared" si="27"/>
        <v>-1.4136</v>
      </c>
    </row>
    <row r="213" spans="1:7" x14ac:dyDescent="0.2">
      <c r="A213">
        <f t="shared" si="26"/>
        <v>-2.234</v>
      </c>
      <c r="B213" t="e">
        <f t="shared" si="25"/>
        <v>#NUM!</v>
      </c>
      <c r="C213" t="e">
        <f t="shared" si="28"/>
        <v>#NUM!</v>
      </c>
      <c r="D213" t="e">
        <f t="shared" si="29"/>
        <v>#NUM!</v>
      </c>
      <c r="E213" t="e">
        <f t="shared" si="30"/>
        <v>#NUM!</v>
      </c>
      <c r="G213">
        <f t="shared" si="27"/>
        <v>-1.4136</v>
      </c>
    </row>
    <row r="214" spans="1:7" x14ac:dyDescent="0.2">
      <c r="A214">
        <f t="shared" si="26"/>
        <v>-2.234</v>
      </c>
      <c r="B214" t="e">
        <f t="shared" si="25"/>
        <v>#NUM!</v>
      </c>
      <c r="C214" t="e">
        <f t="shared" si="28"/>
        <v>#NUM!</v>
      </c>
      <c r="D214" t="e">
        <f t="shared" si="29"/>
        <v>#NUM!</v>
      </c>
      <c r="E214" t="e">
        <f t="shared" si="30"/>
        <v>#NUM!</v>
      </c>
      <c r="G214">
        <f t="shared" si="27"/>
        <v>-1.4136</v>
      </c>
    </row>
    <row r="215" spans="1:7" x14ac:dyDescent="0.2">
      <c r="A215">
        <f t="shared" si="26"/>
        <v>-2.234</v>
      </c>
      <c r="B215" t="e">
        <f t="shared" si="25"/>
        <v>#NUM!</v>
      </c>
      <c r="C215" t="e">
        <f t="shared" si="28"/>
        <v>#NUM!</v>
      </c>
      <c r="D215" t="e">
        <f t="shared" si="29"/>
        <v>#NUM!</v>
      </c>
      <c r="E215" t="e">
        <f t="shared" si="30"/>
        <v>#NUM!</v>
      </c>
      <c r="G215">
        <f t="shared" si="27"/>
        <v>-1.4136</v>
      </c>
    </row>
    <row r="216" spans="1:7" x14ac:dyDescent="0.2">
      <c r="A216">
        <f t="shared" si="26"/>
        <v>-2.234</v>
      </c>
      <c r="B216" t="e">
        <f t="shared" si="25"/>
        <v>#NUM!</v>
      </c>
      <c r="C216" t="e">
        <f t="shared" si="28"/>
        <v>#NUM!</v>
      </c>
      <c r="D216" t="e">
        <f t="shared" si="29"/>
        <v>#NUM!</v>
      </c>
      <c r="E216" t="e">
        <f t="shared" si="30"/>
        <v>#NUM!</v>
      </c>
      <c r="G216">
        <f t="shared" si="27"/>
        <v>-1.4136</v>
      </c>
    </row>
    <row r="217" spans="1:7" x14ac:dyDescent="0.2">
      <c r="A217">
        <f t="shared" si="26"/>
        <v>-2.234</v>
      </c>
      <c r="B217" t="e">
        <f t="shared" si="25"/>
        <v>#NUM!</v>
      </c>
      <c r="C217" t="e">
        <f t="shared" si="28"/>
        <v>#NUM!</v>
      </c>
      <c r="D217" t="e">
        <f t="shared" si="29"/>
        <v>#NUM!</v>
      </c>
      <c r="E217" t="e">
        <f t="shared" si="30"/>
        <v>#NUM!</v>
      </c>
      <c r="G217">
        <f t="shared" si="27"/>
        <v>-1.4136</v>
      </c>
    </row>
    <row r="218" spans="1:7" x14ac:dyDescent="0.2">
      <c r="A218">
        <f t="shared" si="26"/>
        <v>-2.234</v>
      </c>
      <c r="B218" t="e">
        <f t="shared" si="25"/>
        <v>#NUM!</v>
      </c>
      <c r="C218" t="e">
        <f t="shared" si="28"/>
        <v>#NUM!</v>
      </c>
      <c r="D218" t="e">
        <f t="shared" si="29"/>
        <v>#NUM!</v>
      </c>
      <c r="E218" t="e">
        <f t="shared" si="30"/>
        <v>#NUM!</v>
      </c>
      <c r="G218">
        <f t="shared" si="27"/>
        <v>-1.4136</v>
      </c>
    </row>
    <row r="219" spans="1:7" x14ac:dyDescent="0.2">
      <c r="A219">
        <f t="shared" si="26"/>
        <v>-2.234</v>
      </c>
      <c r="B219" t="e">
        <f t="shared" si="25"/>
        <v>#NUM!</v>
      </c>
      <c r="C219" t="e">
        <f t="shared" si="28"/>
        <v>#NUM!</v>
      </c>
      <c r="D219" t="e">
        <f t="shared" si="29"/>
        <v>#NUM!</v>
      </c>
      <c r="E219" t="e">
        <f t="shared" si="30"/>
        <v>#NUM!</v>
      </c>
      <c r="G219">
        <f t="shared" si="27"/>
        <v>-1.4136</v>
      </c>
    </row>
    <row r="220" spans="1:7" x14ac:dyDescent="0.2">
      <c r="A220">
        <f t="shared" si="26"/>
        <v>-2.234</v>
      </c>
      <c r="B220" t="e">
        <f t="shared" si="25"/>
        <v>#NUM!</v>
      </c>
      <c r="C220" t="e">
        <f t="shared" si="28"/>
        <v>#NUM!</v>
      </c>
      <c r="D220" t="e">
        <f t="shared" si="29"/>
        <v>#NUM!</v>
      </c>
      <c r="E220" t="e">
        <f t="shared" si="30"/>
        <v>#NUM!</v>
      </c>
      <c r="G220">
        <f t="shared" si="27"/>
        <v>-1.4136</v>
      </c>
    </row>
    <row r="221" spans="1:7" x14ac:dyDescent="0.2">
      <c r="A221">
        <f t="shared" si="26"/>
        <v>-2.234</v>
      </c>
      <c r="B221" t="e">
        <f t="shared" si="25"/>
        <v>#NUM!</v>
      </c>
      <c r="C221" t="e">
        <f t="shared" si="28"/>
        <v>#NUM!</v>
      </c>
      <c r="D221" t="e">
        <f t="shared" si="29"/>
        <v>#NUM!</v>
      </c>
      <c r="E221" t="e">
        <f t="shared" si="30"/>
        <v>#NUM!</v>
      </c>
      <c r="G221">
        <f t="shared" si="27"/>
        <v>-1.4136</v>
      </c>
    </row>
    <row r="222" spans="1:7" x14ac:dyDescent="0.2">
      <c r="A222">
        <f t="shared" si="26"/>
        <v>-2.234</v>
      </c>
      <c r="B222" t="e">
        <f t="shared" si="25"/>
        <v>#NUM!</v>
      </c>
      <c r="C222" t="e">
        <f t="shared" si="28"/>
        <v>#NUM!</v>
      </c>
      <c r="D222" t="e">
        <f t="shared" si="29"/>
        <v>#NUM!</v>
      </c>
      <c r="E222" t="e">
        <f t="shared" si="30"/>
        <v>#NUM!</v>
      </c>
      <c r="G222">
        <f t="shared" si="27"/>
        <v>-1.4136</v>
      </c>
    </row>
    <row r="223" spans="1:7" x14ac:dyDescent="0.2">
      <c r="A223">
        <f t="shared" si="26"/>
        <v>-2.234</v>
      </c>
      <c r="B223" t="e">
        <f t="shared" si="25"/>
        <v>#NUM!</v>
      </c>
      <c r="C223" t="e">
        <f t="shared" si="28"/>
        <v>#NUM!</v>
      </c>
      <c r="D223" t="e">
        <f t="shared" si="29"/>
        <v>#NUM!</v>
      </c>
      <c r="E223" t="e">
        <f t="shared" si="30"/>
        <v>#NUM!</v>
      </c>
      <c r="G223">
        <f t="shared" si="27"/>
        <v>-1.4136</v>
      </c>
    </row>
    <row r="224" spans="1:7" x14ac:dyDescent="0.2">
      <c r="A224">
        <f t="shared" si="26"/>
        <v>-2.234</v>
      </c>
      <c r="B224" t="e">
        <f t="shared" si="25"/>
        <v>#NUM!</v>
      </c>
      <c r="C224" t="e">
        <f t="shared" si="28"/>
        <v>#NUM!</v>
      </c>
      <c r="D224" t="e">
        <f t="shared" si="29"/>
        <v>#NUM!</v>
      </c>
      <c r="E224" t="e">
        <f t="shared" si="30"/>
        <v>#NUM!</v>
      </c>
      <c r="G224">
        <f t="shared" si="27"/>
        <v>-1.4136</v>
      </c>
    </row>
    <row r="225" spans="1:11" x14ac:dyDescent="0.2">
      <c r="A225">
        <f t="shared" si="26"/>
        <v>-2.234</v>
      </c>
      <c r="B225" t="e">
        <f t="shared" si="25"/>
        <v>#NUM!</v>
      </c>
      <c r="C225" t="e">
        <f t="shared" si="28"/>
        <v>#NUM!</v>
      </c>
      <c r="D225" t="e">
        <f t="shared" si="29"/>
        <v>#NUM!</v>
      </c>
      <c r="E225" t="e">
        <f t="shared" si="30"/>
        <v>#NUM!</v>
      </c>
      <c r="G225">
        <f t="shared" si="27"/>
        <v>-1.4136</v>
      </c>
    </row>
    <row r="226" spans="1:11" x14ac:dyDescent="0.2">
      <c r="A226">
        <f t="shared" si="26"/>
        <v>-2.234</v>
      </c>
      <c r="B226" t="e">
        <f t="shared" si="25"/>
        <v>#NUM!</v>
      </c>
      <c r="C226" t="e">
        <f t="shared" si="28"/>
        <v>#NUM!</v>
      </c>
      <c r="D226" t="e">
        <f t="shared" si="29"/>
        <v>#NUM!</v>
      </c>
      <c r="E226" t="e">
        <f t="shared" si="30"/>
        <v>#NUM!</v>
      </c>
      <c r="G226">
        <f t="shared" si="27"/>
        <v>-1.4136</v>
      </c>
    </row>
    <row r="227" spans="1:11" x14ac:dyDescent="0.2">
      <c r="A227">
        <f t="shared" si="26"/>
        <v>-2.234</v>
      </c>
      <c r="B227" t="e">
        <f t="shared" si="25"/>
        <v>#NUM!</v>
      </c>
      <c r="C227" t="e">
        <f t="shared" si="28"/>
        <v>#NUM!</v>
      </c>
      <c r="D227" t="e">
        <f t="shared" si="29"/>
        <v>#NUM!</v>
      </c>
      <c r="E227" t="e">
        <f t="shared" si="30"/>
        <v>#NUM!</v>
      </c>
      <c r="G227">
        <f t="shared" si="27"/>
        <v>-1.4136</v>
      </c>
    </row>
    <row r="228" spans="1:11" x14ac:dyDescent="0.2">
      <c r="A228">
        <f t="shared" si="26"/>
        <v>-2.234</v>
      </c>
      <c r="B228" t="e">
        <f t="shared" si="25"/>
        <v>#NUM!</v>
      </c>
      <c r="C228" t="e">
        <f t="shared" si="28"/>
        <v>#NUM!</v>
      </c>
      <c r="D228" t="e">
        <f t="shared" si="29"/>
        <v>#NUM!</v>
      </c>
      <c r="E228" t="e">
        <f t="shared" si="30"/>
        <v>#NUM!</v>
      </c>
      <c r="G228">
        <f t="shared" si="27"/>
        <v>-1.4136</v>
      </c>
    </row>
    <row r="229" spans="1:11" x14ac:dyDescent="0.2">
      <c r="A229">
        <f t="shared" si="26"/>
        <v>-2.234</v>
      </c>
      <c r="B229" t="e">
        <f t="shared" ref="B229:B276" si="31">EXP(2.902625+(2.4818*LN(A229)))+EXP(4.841987+(2.3323*LN(A229)))</f>
        <v>#NUM!</v>
      </c>
      <c r="C229" t="e">
        <f t="shared" si="28"/>
        <v>#NUM!</v>
      </c>
      <c r="D229" t="e">
        <f t="shared" si="29"/>
        <v>#NUM!</v>
      </c>
      <c r="E229" t="e">
        <f t="shared" si="30"/>
        <v>#NUM!</v>
      </c>
      <c r="G229">
        <f t="shared" si="27"/>
        <v>-1.4136</v>
      </c>
    </row>
    <row r="230" spans="1:11" x14ac:dyDescent="0.2">
      <c r="A230">
        <f t="shared" ref="A230:A276" si="32">A90-(2*G$149)</f>
        <v>-2.234</v>
      </c>
      <c r="B230" t="e">
        <f t="shared" si="31"/>
        <v>#NUM!</v>
      </c>
      <c r="C230" t="e">
        <f t="shared" si="28"/>
        <v>#NUM!</v>
      </c>
      <c r="D230" t="e">
        <f t="shared" si="29"/>
        <v>#NUM!</v>
      </c>
      <c r="E230" t="e">
        <f t="shared" si="30"/>
        <v>#NUM!</v>
      </c>
      <c r="G230">
        <f t="shared" ref="G230:G276" si="33">(2*((0.0602*A90)-0.7068))</f>
        <v>-1.4136</v>
      </c>
    </row>
    <row r="231" spans="1:11" x14ac:dyDescent="0.2">
      <c r="A231">
        <f t="shared" si="32"/>
        <v>-2.234</v>
      </c>
      <c r="B231" t="e">
        <f t="shared" si="31"/>
        <v>#NUM!</v>
      </c>
      <c r="C231" t="e">
        <f t="shared" ref="C231:C276" si="34">EXP(2.2117+(2.6929*LN(A231)))</f>
        <v>#NUM!</v>
      </c>
      <c r="D231" t="e">
        <f t="shared" ref="D231:D276" si="35">EXP(4.0616+(1.7009*LN(A231)))+EXP(3.2137+(2.1382*LN(A231)))+EXP(3.3788+(1.7503*LN(A231)))</f>
        <v>#NUM!</v>
      </c>
      <c r="E231" t="e">
        <f t="shared" si="30"/>
        <v>#NUM!</v>
      </c>
      <c r="G231">
        <f t="shared" si="33"/>
        <v>-1.4136</v>
      </c>
    </row>
    <row r="232" spans="1:11" x14ac:dyDescent="0.2">
      <c r="A232">
        <f t="shared" si="32"/>
        <v>-2.234</v>
      </c>
      <c r="B232" t="e">
        <f t="shared" si="31"/>
        <v>#NUM!</v>
      </c>
      <c r="C232" t="e">
        <f t="shared" si="34"/>
        <v>#NUM!</v>
      </c>
      <c r="D232" t="e">
        <f t="shared" si="35"/>
        <v>#NUM!</v>
      </c>
      <c r="E232" t="e">
        <f t="shared" ref="E232:E234" si="36">(B232+C232+D232)/1000000</f>
        <v>#NUM!</v>
      </c>
      <c r="G232">
        <f t="shared" si="33"/>
        <v>-1.4136</v>
      </c>
    </row>
    <row r="233" spans="1:11" x14ac:dyDescent="0.2">
      <c r="A233">
        <f t="shared" si="32"/>
        <v>-2.234</v>
      </c>
      <c r="B233" t="e">
        <f t="shared" si="31"/>
        <v>#NUM!</v>
      </c>
      <c r="C233" t="e">
        <f t="shared" si="34"/>
        <v>#NUM!</v>
      </c>
      <c r="D233" t="e">
        <f t="shared" si="35"/>
        <v>#NUM!</v>
      </c>
      <c r="E233" t="e">
        <f t="shared" si="36"/>
        <v>#NUM!</v>
      </c>
      <c r="G233">
        <f t="shared" si="33"/>
        <v>-1.4136</v>
      </c>
    </row>
    <row r="234" spans="1:11" x14ac:dyDescent="0.2">
      <c r="A234">
        <f t="shared" si="32"/>
        <v>-2.234</v>
      </c>
      <c r="B234" t="e">
        <f t="shared" si="31"/>
        <v>#NUM!</v>
      </c>
      <c r="C234" t="e">
        <f t="shared" si="34"/>
        <v>#NUM!</v>
      </c>
      <c r="D234" t="e">
        <f t="shared" si="35"/>
        <v>#NUM!</v>
      </c>
      <c r="E234" t="e">
        <f t="shared" si="36"/>
        <v>#NUM!</v>
      </c>
      <c r="G234">
        <f t="shared" si="33"/>
        <v>-1.4136</v>
      </c>
    </row>
    <row r="235" spans="1:11" x14ac:dyDescent="0.2">
      <c r="A235">
        <f t="shared" si="32"/>
        <v>-2.234</v>
      </c>
      <c r="B235" t="e">
        <f t="shared" si="31"/>
        <v>#NUM!</v>
      </c>
      <c r="C235" t="e">
        <f t="shared" si="34"/>
        <v>#NUM!</v>
      </c>
      <c r="D235" t="e">
        <f t="shared" si="35"/>
        <v>#NUM!</v>
      </c>
      <c r="G235">
        <f t="shared" si="33"/>
        <v>-1.4136</v>
      </c>
    </row>
    <row r="236" spans="1:11" x14ac:dyDescent="0.2">
      <c r="A236">
        <f t="shared" si="32"/>
        <v>-2.234</v>
      </c>
      <c r="B236" t="e">
        <f t="shared" si="31"/>
        <v>#NUM!</v>
      </c>
      <c r="C236" t="e">
        <f t="shared" si="34"/>
        <v>#NUM!</v>
      </c>
      <c r="D236" t="e">
        <f t="shared" si="35"/>
        <v>#NUM!</v>
      </c>
      <c r="G236">
        <f t="shared" si="33"/>
        <v>-1.4136</v>
      </c>
      <c r="J236">
        <f>234-165</f>
        <v>69</v>
      </c>
    </row>
    <row r="237" spans="1:11" x14ac:dyDescent="0.2">
      <c r="A237">
        <f t="shared" si="32"/>
        <v>-2.234</v>
      </c>
      <c r="B237" t="e">
        <f t="shared" si="31"/>
        <v>#NUM!</v>
      </c>
      <c r="C237" t="e">
        <f t="shared" si="34"/>
        <v>#NUM!</v>
      </c>
      <c r="D237" t="e">
        <f t="shared" si="35"/>
        <v>#NUM!</v>
      </c>
      <c r="G237">
        <f t="shared" si="33"/>
        <v>-1.4136</v>
      </c>
    </row>
    <row r="238" spans="1:11" x14ac:dyDescent="0.2">
      <c r="A238">
        <f t="shared" si="32"/>
        <v>-2.234</v>
      </c>
      <c r="B238" t="e">
        <f t="shared" si="31"/>
        <v>#NUM!</v>
      </c>
      <c r="C238" t="e">
        <f t="shared" si="34"/>
        <v>#NUM!</v>
      </c>
      <c r="D238" t="e">
        <f t="shared" si="35"/>
        <v>#NUM!</v>
      </c>
      <c r="G238">
        <f t="shared" si="33"/>
        <v>-1.4136</v>
      </c>
    </row>
    <row r="239" spans="1:11" x14ac:dyDescent="0.2">
      <c r="A239">
        <f t="shared" si="32"/>
        <v>-2.234</v>
      </c>
      <c r="B239" t="e">
        <f t="shared" si="31"/>
        <v>#NUM!</v>
      </c>
      <c r="C239" t="e">
        <f t="shared" si="34"/>
        <v>#NUM!</v>
      </c>
      <c r="D239" t="e">
        <f t="shared" si="35"/>
        <v>#NUM!</v>
      </c>
      <c r="G239">
        <f t="shared" si="33"/>
        <v>-1.4136</v>
      </c>
    </row>
    <row r="240" spans="1:11" x14ac:dyDescent="0.2">
      <c r="A240">
        <f t="shared" si="32"/>
        <v>-2.234</v>
      </c>
      <c r="B240" t="e">
        <f t="shared" si="31"/>
        <v>#NUM!</v>
      </c>
      <c r="C240" t="e">
        <f t="shared" si="34"/>
        <v>#NUM!</v>
      </c>
      <c r="D240" t="e">
        <f t="shared" si="35"/>
        <v>#NUM!</v>
      </c>
      <c r="G240">
        <f t="shared" si="33"/>
        <v>-1.4136</v>
      </c>
      <c r="K240">
        <f>239-161</f>
        <v>78</v>
      </c>
    </row>
    <row r="241" spans="1:7" x14ac:dyDescent="0.2">
      <c r="A241">
        <f t="shared" si="32"/>
        <v>-2.234</v>
      </c>
      <c r="B241" t="e">
        <f t="shared" si="31"/>
        <v>#NUM!</v>
      </c>
      <c r="C241" t="e">
        <f t="shared" si="34"/>
        <v>#NUM!</v>
      </c>
      <c r="D241" t="e">
        <f t="shared" si="35"/>
        <v>#NUM!</v>
      </c>
      <c r="G241">
        <f t="shared" si="33"/>
        <v>-1.4136</v>
      </c>
    </row>
    <row r="242" spans="1:7" x14ac:dyDescent="0.2">
      <c r="A242">
        <f t="shared" si="32"/>
        <v>-2.234</v>
      </c>
      <c r="B242" t="e">
        <f t="shared" si="31"/>
        <v>#NUM!</v>
      </c>
      <c r="C242" t="e">
        <f t="shared" si="34"/>
        <v>#NUM!</v>
      </c>
      <c r="D242" t="e">
        <f t="shared" si="35"/>
        <v>#NUM!</v>
      </c>
      <c r="G242">
        <f t="shared" si="33"/>
        <v>-1.4136</v>
      </c>
    </row>
    <row r="243" spans="1:7" x14ac:dyDescent="0.2">
      <c r="A243">
        <f t="shared" si="32"/>
        <v>-2.234</v>
      </c>
      <c r="B243" t="e">
        <f t="shared" si="31"/>
        <v>#NUM!</v>
      </c>
      <c r="C243" t="e">
        <f t="shared" si="34"/>
        <v>#NUM!</v>
      </c>
      <c r="D243" t="e">
        <f t="shared" si="35"/>
        <v>#NUM!</v>
      </c>
      <c r="G243">
        <f t="shared" si="33"/>
        <v>-1.4136</v>
      </c>
    </row>
    <row r="244" spans="1:7" x14ac:dyDescent="0.2">
      <c r="A244">
        <f t="shared" si="32"/>
        <v>-2.234</v>
      </c>
      <c r="B244" t="e">
        <f t="shared" si="31"/>
        <v>#NUM!</v>
      </c>
      <c r="C244" t="e">
        <f t="shared" si="34"/>
        <v>#NUM!</v>
      </c>
      <c r="D244" t="e">
        <f t="shared" si="35"/>
        <v>#NUM!</v>
      </c>
      <c r="G244">
        <f t="shared" si="33"/>
        <v>-1.4136</v>
      </c>
    </row>
    <row r="245" spans="1:7" x14ac:dyDescent="0.2">
      <c r="A245">
        <f t="shared" si="32"/>
        <v>-2.234</v>
      </c>
      <c r="B245" t="e">
        <f t="shared" si="31"/>
        <v>#NUM!</v>
      </c>
      <c r="C245" t="e">
        <f t="shared" si="34"/>
        <v>#NUM!</v>
      </c>
      <c r="D245" t="e">
        <f t="shared" si="35"/>
        <v>#NUM!</v>
      </c>
      <c r="G245">
        <f t="shared" si="33"/>
        <v>-1.4136</v>
      </c>
    </row>
    <row r="246" spans="1:7" x14ac:dyDescent="0.2">
      <c r="A246">
        <f t="shared" si="32"/>
        <v>-2.234</v>
      </c>
      <c r="B246" t="e">
        <f t="shared" si="31"/>
        <v>#NUM!</v>
      </c>
      <c r="C246" t="e">
        <f t="shared" si="34"/>
        <v>#NUM!</v>
      </c>
      <c r="D246" t="e">
        <f t="shared" si="35"/>
        <v>#NUM!</v>
      </c>
      <c r="G246">
        <f t="shared" si="33"/>
        <v>-1.4136</v>
      </c>
    </row>
    <row r="247" spans="1:7" x14ac:dyDescent="0.2">
      <c r="A247">
        <f t="shared" si="32"/>
        <v>-2.234</v>
      </c>
      <c r="B247" t="e">
        <f t="shared" si="31"/>
        <v>#NUM!</v>
      </c>
      <c r="C247" t="e">
        <f t="shared" si="34"/>
        <v>#NUM!</v>
      </c>
      <c r="D247" t="e">
        <f t="shared" si="35"/>
        <v>#NUM!</v>
      </c>
      <c r="G247">
        <f t="shared" si="33"/>
        <v>-1.4136</v>
      </c>
    </row>
    <row r="248" spans="1:7" x14ac:dyDescent="0.2">
      <c r="A248">
        <f t="shared" si="32"/>
        <v>-2.234</v>
      </c>
      <c r="B248" t="e">
        <f t="shared" si="31"/>
        <v>#NUM!</v>
      </c>
      <c r="C248" t="e">
        <f t="shared" si="34"/>
        <v>#NUM!</v>
      </c>
      <c r="D248" t="e">
        <f t="shared" si="35"/>
        <v>#NUM!</v>
      </c>
      <c r="G248">
        <f t="shared" si="33"/>
        <v>-1.4136</v>
      </c>
    </row>
    <row r="249" spans="1:7" x14ac:dyDescent="0.2">
      <c r="A249">
        <f t="shared" si="32"/>
        <v>-2.234</v>
      </c>
      <c r="B249" t="e">
        <f t="shared" si="31"/>
        <v>#NUM!</v>
      </c>
      <c r="C249" t="e">
        <f t="shared" si="34"/>
        <v>#NUM!</v>
      </c>
      <c r="D249" t="e">
        <f t="shared" si="35"/>
        <v>#NUM!</v>
      </c>
      <c r="G249">
        <f t="shared" si="33"/>
        <v>-1.4136</v>
      </c>
    </row>
    <row r="250" spans="1:7" x14ac:dyDescent="0.2">
      <c r="A250">
        <f t="shared" si="32"/>
        <v>-2.234</v>
      </c>
      <c r="B250" t="e">
        <f t="shared" si="31"/>
        <v>#NUM!</v>
      </c>
      <c r="C250" t="e">
        <f t="shared" si="34"/>
        <v>#NUM!</v>
      </c>
      <c r="D250" t="e">
        <f t="shared" si="35"/>
        <v>#NUM!</v>
      </c>
      <c r="G250">
        <f t="shared" si="33"/>
        <v>-1.4136</v>
      </c>
    </row>
    <row r="251" spans="1:7" x14ac:dyDescent="0.2">
      <c r="A251">
        <f t="shared" si="32"/>
        <v>-2.234</v>
      </c>
      <c r="B251" t="e">
        <f t="shared" si="31"/>
        <v>#NUM!</v>
      </c>
      <c r="C251" t="e">
        <f t="shared" si="34"/>
        <v>#NUM!</v>
      </c>
      <c r="D251" t="e">
        <f t="shared" si="35"/>
        <v>#NUM!</v>
      </c>
      <c r="G251">
        <f t="shared" si="33"/>
        <v>-1.4136</v>
      </c>
    </row>
    <row r="252" spans="1:7" x14ac:dyDescent="0.2">
      <c r="A252">
        <f t="shared" si="32"/>
        <v>-2.234</v>
      </c>
      <c r="B252" t="e">
        <f t="shared" si="31"/>
        <v>#NUM!</v>
      </c>
      <c r="C252" t="e">
        <f t="shared" si="34"/>
        <v>#NUM!</v>
      </c>
      <c r="D252" t="e">
        <f t="shared" si="35"/>
        <v>#NUM!</v>
      </c>
      <c r="G252">
        <f t="shared" si="33"/>
        <v>-1.4136</v>
      </c>
    </row>
    <row r="253" spans="1:7" x14ac:dyDescent="0.2">
      <c r="A253">
        <f t="shared" si="32"/>
        <v>-2.234</v>
      </c>
      <c r="B253" t="e">
        <f t="shared" si="31"/>
        <v>#NUM!</v>
      </c>
      <c r="C253" t="e">
        <f t="shared" si="34"/>
        <v>#NUM!</v>
      </c>
      <c r="D253" t="e">
        <f t="shared" si="35"/>
        <v>#NUM!</v>
      </c>
      <c r="G253">
        <f t="shared" si="33"/>
        <v>-1.4136</v>
      </c>
    </row>
    <row r="254" spans="1:7" x14ac:dyDescent="0.2">
      <c r="A254">
        <f t="shared" si="32"/>
        <v>-2.234</v>
      </c>
      <c r="B254" t="e">
        <f t="shared" si="31"/>
        <v>#NUM!</v>
      </c>
      <c r="C254" t="e">
        <f t="shared" si="34"/>
        <v>#NUM!</v>
      </c>
      <c r="D254" t="e">
        <f t="shared" si="35"/>
        <v>#NUM!</v>
      </c>
      <c r="G254">
        <f t="shared" si="33"/>
        <v>-1.4136</v>
      </c>
    </row>
    <row r="255" spans="1:7" x14ac:dyDescent="0.2">
      <c r="A255">
        <f t="shared" si="32"/>
        <v>-2.234</v>
      </c>
      <c r="B255" t="e">
        <f t="shared" si="31"/>
        <v>#NUM!</v>
      </c>
      <c r="C255" t="e">
        <f t="shared" si="34"/>
        <v>#NUM!</v>
      </c>
      <c r="D255" t="e">
        <f t="shared" si="35"/>
        <v>#NUM!</v>
      </c>
      <c r="G255">
        <f t="shared" si="33"/>
        <v>-1.4136</v>
      </c>
    </row>
    <row r="256" spans="1:7" x14ac:dyDescent="0.2">
      <c r="A256">
        <f t="shared" si="32"/>
        <v>-2.234</v>
      </c>
      <c r="B256" t="e">
        <f t="shared" si="31"/>
        <v>#NUM!</v>
      </c>
      <c r="C256" t="e">
        <f t="shared" si="34"/>
        <v>#NUM!</v>
      </c>
      <c r="D256" t="e">
        <f t="shared" si="35"/>
        <v>#NUM!</v>
      </c>
      <c r="G256">
        <f t="shared" si="33"/>
        <v>-1.4136</v>
      </c>
    </row>
    <row r="257" spans="1:7" x14ac:dyDescent="0.2">
      <c r="A257">
        <f t="shared" si="32"/>
        <v>-2.234</v>
      </c>
      <c r="B257" t="e">
        <f t="shared" si="31"/>
        <v>#NUM!</v>
      </c>
      <c r="C257" t="e">
        <f t="shared" si="34"/>
        <v>#NUM!</v>
      </c>
      <c r="D257" t="e">
        <f t="shared" si="35"/>
        <v>#NUM!</v>
      </c>
      <c r="G257">
        <f t="shared" si="33"/>
        <v>-1.4136</v>
      </c>
    </row>
    <row r="258" spans="1:7" x14ac:dyDescent="0.2">
      <c r="A258">
        <f t="shared" si="32"/>
        <v>-2.234</v>
      </c>
      <c r="B258" t="e">
        <f t="shared" si="31"/>
        <v>#NUM!</v>
      </c>
      <c r="C258" t="e">
        <f t="shared" si="34"/>
        <v>#NUM!</v>
      </c>
      <c r="D258" t="e">
        <f t="shared" si="35"/>
        <v>#NUM!</v>
      </c>
      <c r="G258">
        <f t="shared" si="33"/>
        <v>-1.4136</v>
      </c>
    </row>
    <row r="259" spans="1:7" x14ac:dyDescent="0.2">
      <c r="A259">
        <f t="shared" si="32"/>
        <v>-2.234</v>
      </c>
      <c r="B259" t="e">
        <f t="shared" si="31"/>
        <v>#NUM!</v>
      </c>
      <c r="C259" t="e">
        <f t="shared" si="34"/>
        <v>#NUM!</v>
      </c>
      <c r="D259" t="e">
        <f t="shared" si="35"/>
        <v>#NUM!</v>
      </c>
      <c r="G259">
        <f t="shared" si="33"/>
        <v>-1.4136</v>
      </c>
    </row>
    <row r="260" spans="1:7" x14ac:dyDescent="0.2">
      <c r="A260">
        <f t="shared" si="32"/>
        <v>-2.234</v>
      </c>
      <c r="B260" t="e">
        <f t="shared" si="31"/>
        <v>#NUM!</v>
      </c>
      <c r="C260" t="e">
        <f t="shared" si="34"/>
        <v>#NUM!</v>
      </c>
      <c r="D260" t="e">
        <f t="shared" si="35"/>
        <v>#NUM!</v>
      </c>
      <c r="G260">
        <f t="shared" si="33"/>
        <v>-1.4136</v>
      </c>
    </row>
    <row r="261" spans="1:7" x14ac:dyDescent="0.2">
      <c r="A261">
        <f t="shared" si="32"/>
        <v>-2.234</v>
      </c>
      <c r="B261" t="e">
        <f t="shared" si="31"/>
        <v>#NUM!</v>
      </c>
      <c r="C261" t="e">
        <f t="shared" si="34"/>
        <v>#NUM!</v>
      </c>
      <c r="D261" t="e">
        <f t="shared" si="35"/>
        <v>#NUM!</v>
      </c>
      <c r="G261">
        <f t="shared" si="33"/>
        <v>-1.4136</v>
      </c>
    </row>
    <row r="262" spans="1:7" x14ac:dyDescent="0.2">
      <c r="A262">
        <f t="shared" si="32"/>
        <v>-2.234</v>
      </c>
      <c r="B262" t="e">
        <f t="shared" si="31"/>
        <v>#NUM!</v>
      </c>
      <c r="C262" t="e">
        <f t="shared" si="34"/>
        <v>#NUM!</v>
      </c>
      <c r="D262" t="e">
        <f t="shared" si="35"/>
        <v>#NUM!</v>
      </c>
      <c r="G262">
        <f t="shared" si="33"/>
        <v>-1.4136</v>
      </c>
    </row>
    <row r="263" spans="1:7" x14ac:dyDescent="0.2">
      <c r="A263">
        <f t="shared" si="32"/>
        <v>-2.234</v>
      </c>
      <c r="B263" t="e">
        <f t="shared" si="31"/>
        <v>#NUM!</v>
      </c>
      <c r="C263" t="e">
        <f t="shared" si="34"/>
        <v>#NUM!</v>
      </c>
      <c r="D263" t="e">
        <f t="shared" si="35"/>
        <v>#NUM!</v>
      </c>
      <c r="G263">
        <f t="shared" si="33"/>
        <v>-1.4136</v>
      </c>
    </row>
    <row r="264" spans="1:7" x14ac:dyDescent="0.2">
      <c r="A264">
        <f t="shared" si="32"/>
        <v>-2.234</v>
      </c>
      <c r="B264" t="e">
        <f t="shared" si="31"/>
        <v>#NUM!</v>
      </c>
      <c r="C264" t="e">
        <f t="shared" si="34"/>
        <v>#NUM!</v>
      </c>
      <c r="D264" t="e">
        <f t="shared" si="35"/>
        <v>#NUM!</v>
      </c>
      <c r="G264">
        <f t="shared" si="33"/>
        <v>-1.4136</v>
      </c>
    </row>
    <row r="265" spans="1:7" x14ac:dyDescent="0.2">
      <c r="A265">
        <f t="shared" si="32"/>
        <v>-2.234</v>
      </c>
      <c r="B265" t="e">
        <f t="shared" si="31"/>
        <v>#NUM!</v>
      </c>
      <c r="C265" t="e">
        <f t="shared" si="34"/>
        <v>#NUM!</v>
      </c>
      <c r="D265" t="e">
        <f t="shared" si="35"/>
        <v>#NUM!</v>
      </c>
      <c r="G265">
        <f t="shared" si="33"/>
        <v>-1.4136</v>
      </c>
    </row>
    <row r="266" spans="1:7" x14ac:dyDescent="0.2">
      <c r="A266">
        <f t="shared" si="32"/>
        <v>-2.234</v>
      </c>
      <c r="B266" t="e">
        <f t="shared" si="31"/>
        <v>#NUM!</v>
      </c>
      <c r="C266" t="e">
        <f t="shared" si="34"/>
        <v>#NUM!</v>
      </c>
      <c r="D266" t="e">
        <f t="shared" si="35"/>
        <v>#NUM!</v>
      </c>
      <c r="G266">
        <f t="shared" si="33"/>
        <v>-1.4136</v>
      </c>
    </row>
    <row r="267" spans="1:7" x14ac:dyDescent="0.2">
      <c r="A267">
        <f t="shared" si="32"/>
        <v>-2.234</v>
      </c>
      <c r="B267" t="e">
        <f t="shared" si="31"/>
        <v>#NUM!</v>
      </c>
      <c r="C267" t="e">
        <f t="shared" si="34"/>
        <v>#NUM!</v>
      </c>
      <c r="D267" t="e">
        <f t="shared" si="35"/>
        <v>#NUM!</v>
      </c>
      <c r="G267">
        <f t="shared" si="33"/>
        <v>-1.4136</v>
      </c>
    </row>
    <row r="268" spans="1:7" x14ac:dyDescent="0.2">
      <c r="A268">
        <f t="shared" si="32"/>
        <v>-2.234</v>
      </c>
      <c r="B268" t="e">
        <f t="shared" si="31"/>
        <v>#NUM!</v>
      </c>
      <c r="C268" t="e">
        <f t="shared" si="34"/>
        <v>#NUM!</v>
      </c>
      <c r="D268" t="e">
        <f t="shared" si="35"/>
        <v>#NUM!</v>
      </c>
      <c r="G268">
        <f t="shared" si="33"/>
        <v>-1.4136</v>
      </c>
    </row>
    <row r="269" spans="1:7" x14ac:dyDescent="0.2">
      <c r="A269">
        <f t="shared" si="32"/>
        <v>-2.234</v>
      </c>
      <c r="B269" t="e">
        <f t="shared" si="31"/>
        <v>#NUM!</v>
      </c>
      <c r="C269" t="e">
        <f t="shared" si="34"/>
        <v>#NUM!</v>
      </c>
      <c r="D269" t="e">
        <f t="shared" si="35"/>
        <v>#NUM!</v>
      </c>
      <c r="G269">
        <f t="shared" si="33"/>
        <v>-1.4136</v>
      </c>
    </row>
    <row r="270" spans="1:7" x14ac:dyDescent="0.2">
      <c r="A270">
        <f t="shared" si="32"/>
        <v>-2.234</v>
      </c>
      <c r="B270" t="e">
        <f t="shared" si="31"/>
        <v>#NUM!</v>
      </c>
      <c r="C270" t="e">
        <f t="shared" si="34"/>
        <v>#NUM!</v>
      </c>
      <c r="D270" t="e">
        <f t="shared" si="35"/>
        <v>#NUM!</v>
      </c>
      <c r="G270">
        <f t="shared" si="33"/>
        <v>-1.4136</v>
      </c>
    </row>
    <row r="271" spans="1:7" x14ac:dyDescent="0.2">
      <c r="A271">
        <f t="shared" si="32"/>
        <v>-2.234</v>
      </c>
      <c r="B271" t="e">
        <f t="shared" si="31"/>
        <v>#NUM!</v>
      </c>
      <c r="C271" t="e">
        <f t="shared" si="34"/>
        <v>#NUM!</v>
      </c>
      <c r="D271" t="e">
        <f t="shared" si="35"/>
        <v>#NUM!</v>
      </c>
      <c r="G271">
        <f t="shared" si="33"/>
        <v>-1.4136</v>
      </c>
    </row>
    <row r="272" spans="1:7" x14ac:dyDescent="0.2">
      <c r="A272">
        <f t="shared" si="32"/>
        <v>-2.234</v>
      </c>
      <c r="B272" t="e">
        <f t="shared" si="31"/>
        <v>#NUM!</v>
      </c>
      <c r="C272" t="e">
        <f t="shared" si="34"/>
        <v>#NUM!</v>
      </c>
      <c r="D272" t="e">
        <f t="shared" si="35"/>
        <v>#NUM!</v>
      </c>
      <c r="G272">
        <f t="shared" si="33"/>
        <v>-1.4136</v>
      </c>
    </row>
    <row r="273" spans="1:10" x14ac:dyDescent="0.2">
      <c r="A273">
        <f t="shared" si="32"/>
        <v>-2.234</v>
      </c>
      <c r="B273" t="e">
        <f t="shared" si="31"/>
        <v>#NUM!</v>
      </c>
      <c r="C273" t="e">
        <f t="shared" si="34"/>
        <v>#NUM!</v>
      </c>
      <c r="D273" t="e">
        <f t="shared" si="35"/>
        <v>#NUM!</v>
      </c>
      <c r="G273">
        <f t="shared" si="33"/>
        <v>-1.4136</v>
      </c>
    </row>
    <row r="274" spans="1:10" x14ac:dyDescent="0.2">
      <c r="A274">
        <f t="shared" si="32"/>
        <v>-2.234</v>
      </c>
      <c r="B274" t="e">
        <f t="shared" si="31"/>
        <v>#NUM!</v>
      </c>
      <c r="C274" t="e">
        <f t="shared" si="34"/>
        <v>#NUM!</v>
      </c>
      <c r="D274" t="e">
        <f t="shared" si="35"/>
        <v>#NUM!</v>
      </c>
      <c r="G274">
        <f t="shared" si="33"/>
        <v>-1.4136</v>
      </c>
      <c r="J274">
        <f>271-161</f>
        <v>110</v>
      </c>
    </row>
    <row r="275" spans="1:10" x14ac:dyDescent="0.2">
      <c r="A275">
        <f t="shared" si="32"/>
        <v>-2.234</v>
      </c>
      <c r="B275" t="e">
        <f t="shared" si="31"/>
        <v>#NUM!</v>
      </c>
      <c r="C275" t="e">
        <f t="shared" si="34"/>
        <v>#NUM!</v>
      </c>
      <c r="D275" t="e">
        <f t="shared" si="35"/>
        <v>#NUM!</v>
      </c>
      <c r="G275">
        <f t="shared" si="33"/>
        <v>-1.4136</v>
      </c>
    </row>
    <row r="276" spans="1:10" x14ac:dyDescent="0.2">
      <c r="A276">
        <f t="shared" si="32"/>
        <v>-2.234</v>
      </c>
      <c r="B276" t="e">
        <f t="shared" si="31"/>
        <v>#NUM!</v>
      </c>
      <c r="C276" t="e">
        <f t="shared" si="34"/>
        <v>#NUM!</v>
      </c>
      <c r="D276" t="e">
        <f t="shared" si="35"/>
        <v>#NUM!</v>
      </c>
      <c r="G276">
        <f t="shared" si="33"/>
        <v>-1.4136</v>
      </c>
    </row>
    <row r="278" spans="1:10" x14ac:dyDescent="0.2">
      <c r="A278" t="s">
        <v>34</v>
      </c>
      <c r="E278" t="e">
        <f>SUM(E165:E276)</f>
        <v>#NUM!</v>
      </c>
    </row>
    <row r="279" spans="1:10" x14ac:dyDescent="0.2">
      <c r="A279" t="s">
        <v>35</v>
      </c>
      <c r="E279" t="e">
        <f>E278/0.8</f>
        <v>#NUM!</v>
      </c>
    </row>
    <row r="282" spans="1:10" x14ac:dyDescent="0.2">
      <c r="B282" t="s">
        <v>36</v>
      </c>
    </row>
    <row r="283" spans="1:10" x14ac:dyDescent="0.2">
      <c r="B283" t="e">
        <f>H160+E279</f>
        <v>#NUM!</v>
      </c>
    </row>
    <row r="289" spans="2:4" x14ac:dyDescent="0.2">
      <c r="B289" s="2" t="s">
        <v>80</v>
      </c>
    </row>
    <row r="292" spans="2:4" x14ac:dyDescent="0.2">
      <c r="B292" t="s">
        <v>19</v>
      </c>
      <c r="C292" t="e">
        <f>D144</f>
        <v>#NUM!</v>
      </c>
      <c r="D292" t="s">
        <v>81</v>
      </c>
    </row>
    <row r="293" spans="2:4" x14ac:dyDescent="0.2">
      <c r="B293" t="s">
        <v>20</v>
      </c>
      <c r="C293" t="e">
        <f>B283</f>
        <v>#NUM!</v>
      </c>
      <c r="D293" t="s">
        <v>81</v>
      </c>
    </row>
    <row r="294" spans="2:4" x14ac:dyDescent="0.2">
      <c r="B294" t="s">
        <v>21</v>
      </c>
      <c r="C294" t="e">
        <f>C292-C293</f>
        <v>#NUM!</v>
      </c>
      <c r="D294" t="s">
        <v>81</v>
      </c>
    </row>
    <row r="296" spans="2:4" x14ac:dyDescent="0.2">
      <c r="B296" t="s">
        <v>22</v>
      </c>
    </row>
    <row r="297" spans="2:4" x14ac:dyDescent="0.2">
      <c r="B297" t="s">
        <v>23</v>
      </c>
    </row>
    <row r="298" spans="2:4" x14ac:dyDescent="0.2">
      <c r="B298" t="s">
        <v>24</v>
      </c>
      <c r="C298" t="e">
        <f>C294/10</f>
        <v>#NUM!</v>
      </c>
    </row>
    <row r="301" spans="2:4" x14ac:dyDescent="0.2">
      <c r="B301" t="s">
        <v>71</v>
      </c>
      <c r="C301" t="e">
        <f>C292/2</f>
        <v>#NUM!</v>
      </c>
      <c r="D301" t="s">
        <v>82</v>
      </c>
    </row>
    <row r="302" spans="2:4" x14ac:dyDescent="0.2">
      <c r="B302" t="s">
        <v>72</v>
      </c>
      <c r="C302" t="e">
        <f>C293/2</f>
        <v>#NUM!</v>
      </c>
      <c r="D302" t="s">
        <v>82</v>
      </c>
    </row>
    <row r="303" spans="2:4" x14ac:dyDescent="0.2">
      <c r="B303" t="s">
        <v>21</v>
      </c>
      <c r="C303" t="e">
        <f>C294/2</f>
        <v>#NUM!</v>
      </c>
      <c r="D303" t="s">
        <v>82</v>
      </c>
    </row>
    <row r="306" spans="2:3" x14ac:dyDescent="0.2">
      <c r="B306" t="s">
        <v>37</v>
      </c>
    </row>
    <row r="307" spans="2:3" x14ac:dyDescent="0.2">
      <c r="B307" s="2" t="s">
        <v>38</v>
      </c>
    </row>
    <row r="308" spans="2:3" x14ac:dyDescent="0.2">
      <c r="B308" t="s">
        <v>26</v>
      </c>
      <c r="C308" t="e">
        <f>C298/2</f>
        <v>#NUM!</v>
      </c>
    </row>
  </sheetData>
  <phoneticPr fontId="0" type="noConversion"/>
  <pageMargins left="0.75" right="0.75" top="1" bottom="1" header="0.5" footer="0.5"/>
  <pageSetup orientation="portrait" horizontalDpi="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Z451"/>
  <sheetViews>
    <sheetView zoomScale="80" zoomScaleNormal="80" workbookViewId="0">
      <selection activeCell="A5" sqref="A5"/>
    </sheetView>
  </sheetViews>
  <sheetFormatPr defaultRowHeight="12.75" x14ac:dyDescent="0.2"/>
  <cols>
    <col min="25" max="25" width="10.85546875" customWidth="1"/>
  </cols>
  <sheetData>
    <row r="3" spans="1:26" x14ac:dyDescent="0.2">
      <c r="A3" s="2" t="s">
        <v>83</v>
      </c>
      <c r="L3" s="2" t="s">
        <v>167</v>
      </c>
    </row>
    <row r="4" spans="1:26" x14ac:dyDescent="0.2">
      <c r="A4" s="2" t="s">
        <v>101</v>
      </c>
      <c r="J4" t="s">
        <v>161</v>
      </c>
      <c r="L4" s="2"/>
      <c r="P4" t="s">
        <v>119</v>
      </c>
      <c r="R4" s="52"/>
      <c r="Z4" t="s">
        <v>161</v>
      </c>
    </row>
    <row r="5" spans="1:26" x14ac:dyDescent="0.2">
      <c r="A5" s="28" t="str">
        <f>CONCATENATE("mon ",'Tree Biomass'!$C$4)</f>
        <v>mon 2024</v>
      </c>
      <c r="J5" t="s">
        <v>162</v>
      </c>
      <c r="L5" s="29"/>
      <c r="R5" t="s">
        <v>112</v>
      </c>
      <c r="S5" t="s">
        <v>114</v>
      </c>
      <c r="Z5" t="s">
        <v>162</v>
      </c>
    </row>
    <row r="6" spans="1:26" ht="13.5" thickBot="1" x14ac:dyDescent="0.25">
      <c r="A6" s="29" t="s">
        <v>185</v>
      </c>
      <c r="F6" t="s">
        <v>51</v>
      </c>
      <c r="H6" t="s">
        <v>54</v>
      </c>
      <c r="I6" t="s">
        <v>54</v>
      </c>
      <c r="J6" t="s">
        <v>50</v>
      </c>
      <c r="L6" s="29" t="s">
        <v>185</v>
      </c>
      <c r="M6" t="s">
        <v>112</v>
      </c>
      <c r="N6" t="s">
        <v>113</v>
      </c>
      <c r="R6" t="s">
        <v>117</v>
      </c>
      <c r="S6" t="s">
        <v>116</v>
      </c>
      <c r="V6" t="s">
        <v>51</v>
      </c>
      <c r="X6" t="s">
        <v>120</v>
      </c>
      <c r="Y6" t="s">
        <v>120</v>
      </c>
      <c r="Z6" t="s">
        <v>50</v>
      </c>
    </row>
    <row r="7" spans="1:26" ht="13.5" thickBot="1" x14ac:dyDescent="0.25">
      <c r="A7" s="3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t="s">
        <v>52</v>
      </c>
      <c r="G7" t="s">
        <v>53</v>
      </c>
      <c r="H7" t="s">
        <v>55</v>
      </c>
      <c r="I7" t="s">
        <v>56</v>
      </c>
      <c r="J7" t="s">
        <v>163</v>
      </c>
      <c r="L7" s="10" t="s">
        <v>39</v>
      </c>
      <c r="M7" s="10" t="s">
        <v>111</v>
      </c>
      <c r="N7" t="s">
        <v>115</v>
      </c>
      <c r="O7" s="10" t="s">
        <v>49</v>
      </c>
      <c r="P7" s="29" t="s">
        <v>194</v>
      </c>
      <c r="R7" t="s">
        <v>44</v>
      </c>
      <c r="S7" t="s">
        <v>44</v>
      </c>
      <c r="T7" t="s">
        <v>115</v>
      </c>
      <c r="V7" t="s">
        <v>166</v>
      </c>
      <c r="W7" t="s">
        <v>118</v>
      </c>
      <c r="X7" t="s">
        <v>55</v>
      </c>
      <c r="Y7" t="s">
        <v>56</v>
      </c>
      <c r="Z7" t="s">
        <v>163</v>
      </c>
    </row>
    <row r="8" spans="1:26" ht="13.5" thickTop="1" x14ac:dyDescent="0.2">
      <c r="A8">
        <v>1</v>
      </c>
      <c r="B8" s="35"/>
      <c r="C8" s="36"/>
      <c r="D8" s="37"/>
      <c r="E8" s="38"/>
      <c r="F8">
        <f t="shared" ref="F8:F23" si="0">PI()*((B8/2)*(B8/2))</f>
        <v>0</v>
      </c>
      <c r="G8">
        <f t="shared" ref="G8:G23" si="1">PI()*((C8/2)*(C8/2))</f>
        <v>0</v>
      </c>
      <c r="H8">
        <f t="shared" ref="H8:H23" si="2">(D8*100)*(F8+G8+(SQRT(F8*G8)))/3</f>
        <v>0</v>
      </c>
      <c r="I8">
        <f>H8/1000000</f>
        <v>0</v>
      </c>
      <c r="J8" t="e">
        <f t="shared" ref="J8:J25" si="3">I8*(LOOKUP(E8,A$406:A$412,B$406:B$412))</f>
        <v>#N/A</v>
      </c>
      <c r="L8" s="10">
        <v>1</v>
      </c>
      <c r="M8" s="19"/>
      <c r="N8" s="19"/>
      <c r="O8" s="19"/>
      <c r="P8" s="31"/>
      <c r="R8">
        <f t="shared" ref="R8:R13" si="4">M8</f>
        <v>0</v>
      </c>
      <c r="S8" t="e">
        <f>IF(P8="p",1,(1-(N8/R$4))*R8+1)</f>
        <v>#DIV/0!</v>
      </c>
      <c r="T8">
        <f t="shared" ref="T8:T13" si="5">N8</f>
        <v>0</v>
      </c>
      <c r="U8" s="5"/>
      <c r="V8">
        <f t="shared" ref="V8:W13" si="6">PI()*((R8/2)*(R8/2))</f>
        <v>0</v>
      </c>
      <c r="W8" t="e">
        <f t="shared" si="6"/>
        <v>#DIV/0!</v>
      </c>
      <c r="X8" t="e">
        <f t="shared" ref="X8:X13" si="7">(T8*100)*(V8+W8+(SQRT(V8*W8)))/3</f>
        <v>#DIV/0!</v>
      </c>
      <c r="Y8" t="e">
        <f t="shared" ref="Y8:Y47" si="8">X8/1000000</f>
        <v>#DIV/0!</v>
      </c>
      <c r="Z8" t="e">
        <f t="shared" ref="Z8:Z20" si="9">Y8*(LOOKUP(O8,A$406:A$412,B$406:B$412))</f>
        <v>#DIV/0!</v>
      </c>
    </row>
    <row r="9" spans="1:26" x14ac:dyDescent="0.2">
      <c r="A9">
        <v>2</v>
      </c>
      <c r="B9" s="39"/>
      <c r="C9" s="40"/>
      <c r="D9" s="41"/>
      <c r="E9" s="42"/>
      <c r="F9">
        <f t="shared" si="0"/>
        <v>0</v>
      </c>
      <c r="G9">
        <f t="shared" si="1"/>
        <v>0</v>
      </c>
      <c r="H9">
        <f t="shared" si="2"/>
        <v>0</v>
      </c>
      <c r="I9">
        <f t="shared" ref="I9:I39" si="10">H9/1000000</f>
        <v>0</v>
      </c>
      <c r="J9" t="e">
        <f t="shared" si="3"/>
        <v>#N/A</v>
      </c>
      <c r="L9" s="10">
        <v>2</v>
      </c>
      <c r="M9" s="19"/>
      <c r="N9" s="19"/>
      <c r="O9" s="19"/>
      <c r="P9" s="19"/>
      <c r="R9">
        <f t="shared" si="4"/>
        <v>0</v>
      </c>
      <c r="S9" t="e">
        <f t="shared" ref="S9:S72" si="11">IF(P9="p",1,(1-(N9/R$4))*R9+1)</f>
        <v>#DIV/0!</v>
      </c>
      <c r="T9">
        <f t="shared" si="5"/>
        <v>0</v>
      </c>
      <c r="U9" s="5"/>
      <c r="V9">
        <f t="shared" si="6"/>
        <v>0</v>
      </c>
      <c r="W9" t="e">
        <f t="shared" si="6"/>
        <v>#DIV/0!</v>
      </c>
      <c r="X9" t="e">
        <f t="shared" si="7"/>
        <v>#DIV/0!</v>
      </c>
      <c r="Y9" t="e">
        <f t="shared" si="8"/>
        <v>#DIV/0!</v>
      </c>
      <c r="Z9" t="e">
        <f t="shared" si="9"/>
        <v>#DIV/0!</v>
      </c>
    </row>
    <row r="10" spans="1:26" x14ac:dyDescent="0.2">
      <c r="A10">
        <v>3</v>
      </c>
      <c r="B10" s="39"/>
      <c r="C10" s="40"/>
      <c r="D10" s="41"/>
      <c r="E10" s="42"/>
      <c r="F10">
        <f t="shared" si="0"/>
        <v>0</v>
      </c>
      <c r="G10">
        <f t="shared" si="1"/>
        <v>0</v>
      </c>
      <c r="H10">
        <f t="shared" si="2"/>
        <v>0</v>
      </c>
      <c r="I10">
        <f t="shared" si="10"/>
        <v>0</v>
      </c>
      <c r="J10" t="e">
        <f t="shared" si="3"/>
        <v>#N/A</v>
      </c>
      <c r="L10" s="10">
        <v>3</v>
      </c>
      <c r="M10" s="19"/>
      <c r="N10" s="19"/>
      <c r="O10" s="19"/>
      <c r="P10" s="19"/>
      <c r="R10">
        <f t="shared" si="4"/>
        <v>0</v>
      </c>
      <c r="S10" t="e">
        <f t="shared" si="11"/>
        <v>#DIV/0!</v>
      </c>
      <c r="T10">
        <f t="shared" si="5"/>
        <v>0</v>
      </c>
      <c r="U10" s="5"/>
      <c r="V10">
        <f t="shared" si="6"/>
        <v>0</v>
      </c>
      <c r="W10" t="e">
        <f t="shared" si="6"/>
        <v>#DIV/0!</v>
      </c>
      <c r="X10" t="e">
        <f t="shared" si="7"/>
        <v>#DIV/0!</v>
      </c>
      <c r="Y10" t="e">
        <f t="shared" si="8"/>
        <v>#DIV/0!</v>
      </c>
      <c r="Z10" t="e">
        <f t="shared" si="9"/>
        <v>#DIV/0!</v>
      </c>
    </row>
    <row r="11" spans="1:26" x14ac:dyDescent="0.2">
      <c r="A11">
        <v>4</v>
      </c>
      <c r="B11" s="39"/>
      <c r="C11" s="40"/>
      <c r="D11" s="41"/>
      <c r="E11" s="42"/>
      <c r="F11">
        <f t="shared" si="0"/>
        <v>0</v>
      </c>
      <c r="G11">
        <f t="shared" si="1"/>
        <v>0</v>
      </c>
      <c r="H11">
        <f t="shared" si="2"/>
        <v>0</v>
      </c>
      <c r="I11">
        <f t="shared" si="10"/>
        <v>0</v>
      </c>
      <c r="J11" t="e">
        <f t="shared" si="3"/>
        <v>#N/A</v>
      </c>
      <c r="L11" s="10">
        <v>4</v>
      </c>
      <c r="M11" s="19"/>
      <c r="N11" s="19"/>
      <c r="O11" s="19"/>
      <c r="P11" s="19"/>
      <c r="R11">
        <f t="shared" si="4"/>
        <v>0</v>
      </c>
      <c r="S11" t="e">
        <f t="shared" si="11"/>
        <v>#DIV/0!</v>
      </c>
      <c r="T11">
        <f t="shared" si="5"/>
        <v>0</v>
      </c>
      <c r="U11" s="5"/>
      <c r="V11">
        <f t="shared" si="6"/>
        <v>0</v>
      </c>
      <c r="W11" t="e">
        <f t="shared" si="6"/>
        <v>#DIV/0!</v>
      </c>
      <c r="X11" t="e">
        <f t="shared" si="7"/>
        <v>#DIV/0!</v>
      </c>
      <c r="Y11" t="e">
        <f t="shared" si="8"/>
        <v>#DIV/0!</v>
      </c>
      <c r="Z11" t="e">
        <f t="shared" si="9"/>
        <v>#DIV/0!</v>
      </c>
    </row>
    <row r="12" spans="1:26" x14ac:dyDescent="0.2">
      <c r="A12">
        <v>5</v>
      </c>
      <c r="B12" s="39"/>
      <c r="C12" s="40"/>
      <c r="D12" s="41"/>
      <c r="E12" s="42"/>
      <c r="F12">
        <f t="shared" si="0"/>
        <v>0</v>
      </c>
      <c r="G12">
        <f t="shared" si="1"/>
        <v>0</v>
      </c>
      <c r="H12">
        <f t="shared" si="2"/>
        <v>0</v>
      </c>
      <c r="I12">
        <f t="shared" si="10"/>
        <v>0</v>
      </c>
      <c r="J12" t="e">
        <f t="shared" si="3"/>
        <v>#N/A</v>
      </c>
      <c r="L12" s="10">
        <v>5</v>
      </c>
      <c r="M12" s="19"/>
      <c r="N12" s="19"/>
      <c r="O12" s="19"/>
      <c r="P12" s="19"/>
      <c r="R12">
        <f t="shared" si="4"/>
        <v>0</v>
      </c>
      <c r="S12" t="e">
        <f t="shared" si="11"/>
        <v>#DIV/0!</v>
      </c>
      <c r="T12">
        <f t="shared" si="5"/>
        <v>0</v>
      </c>
      <c r="U12" s="5"/>
      <c r="V12">
        <f t="shared" si="6"/>
        <v>0</v>
      </c>
      <c r="W12" t="e">
        <f t="shared" si="6"/>
        <v>#DIV/0!</v>
      </c>
      <c r="X12" t="e">
        <f t="shared" si="7"/>
        <v>#DIV/0!</v>
      </c>
      <c r="Y12" t="e">
        <f t="shared" si="8"/>
        <v>#DIV/0!</v>
      </c>
      <c r="Z12" t="e">
        <f t="shared" si="9"/>
        <v>#DIV/0!</v>
      </c>
    </row>
    <row r="13" spans="1:26" x14ac:dyDescent="0.2">
      <c r="A13">
        <v>6</v>
      </c>
      <c r="B13" s="39"/>
      <c r="C13" s="40"/>
      <c r="D13" s="41"/>
      <c r="E13" s="42"/>
      <c r="F13">
        <f t="shared" si="0"/>
        <v>0</v>
      </c>
      <c r="G13">
        <f t="shared" si="1"/>
        <v>0</v>
      </c>
      <c r="H13">
        <f t="shared" si="2"/>
        <v>0</v>
      </c>
      <c r="I13">
        <f t="shared" si="10"/>
        <v>0</v>
      </c>
      <c r="J13" t="e">
        <f t="shared" si="3"/>
        <v>#N/A</v>
      </c>
      <c r="L13" s="10">
        <v>6</v>
      </c>
      <c r="M13" s="19"/>
      <c r="N13" s="19"/>
      <c r="O13" s="19"/>
      <c r="P13" s="19"/>
      <c r="R13">
        <f t="shared" si="4"/>
        <v>0</v>
      </c>
      <c r="S13" t="e">
        <f t="shared" si="11"/>
        <v>#DIV/0!</v>
      </c>
      <c r="T13">
        <f t="shared" si="5"/>
        <v>0</v>
      </c>
      <c r="U13" s="5"/>
      <c r="V13">
        <f t="shared" si="6"/>
        <v>0</v>
      </c>
      <c r="W13" t="e">
        <f t="shared" si="6"/>
        <v>#DIV/0!</v>
      </c>
      <c r="X13" t="e">
        <f t="shared" si="7"/>
        <v>#DIV/0!</v>
      </c>
      <c r="Y13" t="e">
        <f t="shared" si="8"/>
        <v>#DIV/0!</v>
      </c>
      <c r="Z13" t="e">
        <f t="shared" si="9"/>
        <v>#DIV/0!</v>
      </c>
    </row>
    <row r="14" spans="1:26" x14ac:dyDescent="0.2">
      <c r="A14">
        <v>7</v>
      </c>
      <c r="B14" s="39"/>
      <c r="C14" s="40"/>
      <c r="D14" s="41"/>
      <c r="E14" s="42"/>
      <c r="F14">
        <f t="shared" si="0"/>
        <v>0</v>
      </c>
      <c r="G14">
        <f t="shared" si="1"/>
        <v>0</v>
      </c>
      <c r="H14">
        <f t="shared" si="2"/>
        <v>0</v>
      </c>
      <c r="I14">
        <f t="shared" si="10"/>
        <v>0</v>
      </c>
      <c r="J14" t="e">
        <f t="shared" si="3"/>
        <v>#N/A</v>
      </c>
      <c r="L14" s="10">
        <v>7</v>
      </c>
      <c r="M14" s="19"/>
      <c r="N14" s="19"/>
      <c r="O14" s="19"/>
      <c r="P14" s="19"/>
      <c r="R14">
        <f t="shared" ref="R14:R45" si="12">M14</f>
        <v>0</v>
      </c>
      <c r="S14" t="e">
        <f t="shared" si="11"/>
        <v>#DIV/0!</v>
      </c>
      <c r="T14">
        <f t="shared" ref="T14:T45" si="13">N14</f>
        <v>0</v>
      </c>
      <c r="U14" s="5"/>
      <c r="V14">
        <f t="shared" ref="V14:V45" si="14">PI()*((R14/2)*(R14/2))</f>
        <v>0</v>
      </c>
      <c r="W14" t="e">
        <f t="shared" ref="W14:W45" si="15">PI()*((S14/2)*(S14/2))</f>
        <v>#DIV/0!</v>
      </c>
      <c r="X14" t="e">
        <f t="shared" ref="X14:X45" si="16">(T14*100)*(V14+W14+(SQRT(V14*W14)))/3</f>
        <v>#DIV/0!</v>
      </c>
      <c r="Y14" t="e">
        <f t="shared" si="8"/>
        <v>#DIV/0!</v>
      </c>
      <c r="Z14" t="e">
        <f t="shared" si="9"/>
        <v>#DIV/0!</v>
      </c>
    </row>
    <row r="15" spans="1:26" x14ac:dyDescent="0.2">
      <c r="A15">
        <v>8</v>
      </c>
      <c r="B15" s="39"/>
      <c r="C15" s="40"/>
      <c r="D15" s="41"/>
      <c r="E15" s="42"/>
      <c r="F15">
        <f t="shared" si="0"/>
        <v>0</v>
      </c>
      <c r="G15">
        <f t="shared" si="1"/>
        <v>0</v>
      </c>
      <c r="H15">
        <f t="shared" si="2"/>
        <v>0</v>
      </c>
      <c r="I15">
        <f t="shared" si="10"/>
        <v>0</v>
      </c>
      <c r="J15" t="e">
        <f t="shared" si="3"/>
        <v>#N/A</v>
      </c>
      <c r="L15" s="10">
        <v>8</v>
      </c>
      <c r="M15" s="19"/>
      <c r="N15" s="19"/>
      <c r="O15" s="19"/>
      <c r="P15" s="19"/>
      <c r="R15">
        <f t="shared" si="12"/>
        <v>0</v>
      </c>
      <c r="S15" t="e">
        <f t="shared" si="11"/>
        <v>#DIV/0!</v>
      </c>
      <c r="T15">
        <f t="shared" si="13"/>
        <v>0</v>
      </c>
      <c r="U15" s="5"/>
      <c r="V15">
        <f t="shared" si="14"/>
        <v>0</v>
      </c>
      <c r="W15" t="e">
        <f t="shared" si="15"/>
        <v>#DIV/0!</v>
      </c>
      <c r="X15" t="e">
        <f t="shared" si="16"/>
        <v>#DIV/0!</v>
      </c>
      <c r="Y15" t="e">
        <f t="shared" si="8"/>
        <v>#DIV/0!</v>
      </c>
      <c r="Z15" t="e">
        <f t="shared" si="9"/>
        <v>#DIV/0!</v>
      </c>
    </row>
    <row r="16" spans="1:26" x14ac:dyDescent="0.2">
      <c r="A16">
        <v>9</v>
      </c>
      <c r="B16" s="39"/>
      <c r="C16" s="40"/>
      <c r="D16" s="41"/>
      <c r="E16" s="42"/>
      <c r="F16">
        <f t="shared" si="0"/>
        <v>0</v>
      </c>
      <c r="G16">
        <f t="shared" si="1"/>
        <v>0</v>
      </c>
      <c r="H16">
        <f t="shared" si="2"/>
        <v>0</v>
      </c>
      <c r="I16">
        <f t="shared" si="10"/>
        <v>0</v>
      </c>
      <c r="J16" t="e">
        <f t="shared" si="3"/>
        <v>#N/A</v>
      </c>
      <c r="L16" s="10">
        <v>9</v>
      </c>
      <c r="M16" s="19"/>
      <c r="N16" s="19"/>
      <c r="O16" s="19"/>
      <c r="P16" s="19"/>
      <c r="R16">
        <f t="shared" si="12"/>
        <v>0</v>
      </c>
      <c r="S16" t="e">
        <f t="shared" si="11"/>
        <v>#DIV/0!</v>
      </c>
      <c r="T16">
        <f t="shared" si="13"/>
        <v>0</v>
      </c>
      <c r="U16" s="5"/>
      <c r="V16">
        <f t="shared" si="14"/>
        <v>0</v>
      </c>
      <c r="W16" t="e">
        <f t="shared" si="15"/>
        <v>#DIV/0!</v>
      </c>
      <c r="X16" t="e">
        <f t="shared" si="16"/>
        <v>#DIV/0!</v>
      </c>
      <c r="Y16" t="e">
        <f t="shared" si="8"/>
        <v>#DIV/0!</v>
      </c>
      <c r="Z16" t="e">
        <f t="shared" si="9"/>
        <v>#DIV/0!</v>
      </c>
    </row>
    <row r="17" spans="1:26" x14ac:dyDescent="0.2">
      <c r="A17">
        <v>10</v>
      </c>
      <c r="B17" s="39"/>
      <c r="C17" s="40"/>
      <c r="D17" s="41"/>
      <c r="E17" s="42"/>
      <c r="F17">
        <f t="shared" si="0"/>
        <v>0</v>
      </c>
      <c r="G17">
        <f t="shared" si="1"/>
        <v>0</v>
      </c>
      <c r="H17">
        <f t="shared" si="2"/>
        <v>0</v>
      </c>
      <c r="I17">
        <f t="shared" si="10"/>
        <v>0</v>
      </c>
      <c r="J17" t="e">
        <f t="shared" si="3"/>
        <v>#N/A</v>
      </c>
      <c r="L17" s="10">
        <v>10</v>
      </c>
      <c r="M17" s="19"/>
      <c r="N17" s="19"/>
      <c r="O17" s="19"/>
      <c r="P17" s="19"/>
      <c r="R17">
        <f t="shared" si="12"/>
        <v>0</v>
      </c>
      <c r="S17" t="e">
        <f t="shared" si="11"/>
        <v>#DIV/0!</v>
      </c>
      <c r="T17">
        <f t="shared" si="13"/>
        <v>0</v>
      </c>
      <c r="U17" s="5"/>
      <c r="V17">
        <f t="shared" si="14"/>
        <v>0</v>
      </c>
      <c r="W17" t="e">
        <f t="shared" si="15"/>
        <v>#DIV/0!</v>
      </c>
      <c r="X17" t="e">
        <f t="shared" si="16"/>
        <v>#DIV/0!</v>
      </c>
      <c r="Y17" t="e">
        <f t="shared" si="8"/>
        <v>#DIV/0!</v>
      </c>
      <c r="Z17" t="e">
        <f t="shared" si="9"/>
        <v>#DIV/0!</v>
      </c>
    </row>
    <row r="18" spans="1:26" x14ac:dyDescent="0.2">
      <c r="A18">
        <v>11</v>
      </c>
      <c r="B18" s="39"/>
      <c r="C18" s="40"/>
      <c r="D18" s="41"/>
      <c r="E18" s="42"/>
      <c r="F18">
        <f t="shared" si="0"/>
        <v>0</v>
      </c>
      <c r="G18">
        <f t="shared" si="1"/>
        <v>0</v>
      </c>
      <c r="H18">
        <f t="shared" si="2"/>
        <v>0</v>
      </c>
      <c r="I18">
        <f t="shared" si="10"/>
        <v>0</v>
      </c>
      <c r="J18" t="e">
        <f t="shared" si="3"/>
        <v>#N/A</v>
      </c>
      <c r="L18" s="10">
        <v>11</v>
      </c>
      <c r="M18" s="19"/>
      <c r="N18" s="19"/>
      <c r="O18" s="19"/>
      <c r="P18" s="19"/>
      <c r="R18">
        <f t="shared" si="12"/>
        <v>0</v>
      </c>
      <c r="S18" t="e">
        <f t="shared" si="11"/>
        <v>#DIV/0!</v>
      </c>
      <c r="T18">
        <f t="shared" si="13"/>
        <v>0</v>
      </c>
      <c r="U18" s="5"/>
      <c r="V18">
        <f t="shared" si="14"/>
        <v>0</v>
      </c>
      <c r="W18" t="e">
        <f t="shared" si="15"/>
        <v>#DIV/0!</v>
      </c>
      <c r="X18" t="e">
        <f t="shared" si="16"/>
        <v>#DIV/0!</v>
      </c>
      <c r="Y18" t="e">
        <f t="shared" si="8"/>
        <v>#DIV/0!</v>
      </c>
      <c r="Z18" t="e">
        <f t="shared" si="9"/>
        <v>#DIV/0!</v>
      </c>
    </row>
    <row r="19" spans="1:26" x14ac:dyDescent="0.2">
      <c r="A19">
        <v>12</v>
      </c>
      <c r="B19" s="39"/>
      <c r="C19" s="40"/>
      <c r="D19" s="41"/>
      <c r="E19" s="42"/>
      <c r="F19">
        <f t="shared" si="0"/>
        <v>0</v>
      </c>
      <c r="G19">
        <f t="shared" si="1"/>
        <v>0</v>
      </c>
      <c r="H19">
        <f t="shared" si="2"/>
        <v>0</v>
      </c>
      <c r="I19">
        <f t="shared" si="10"/>
        <v>0</v>
      </c>
      <c r="J19" t="e">
        <f t="shared" si="3"/>
        <v>#N/A</v>
      </c>
      <c r="L19" s="10">
        <v>12</v>
      </c>
      <c r="M19" s="19"/>
      <c r="N19" s="19"/>
      <c r="O19" s="19"/>
      <c r="P19" s="19"/>
      <c r="R19">
        <f t="shared" si="12"/>
        <v>0</v>
      </c>
      <c r="S19" t="e">
        <f t="shared" si="11"/>
        <v>#DIV/0!</v>
      </c>
      <c r="T19">
        <f t="shared" si="13"/>
        <v>0</v>
      </c>
      <c r="U19" s="5"/>
      <c r="V19">
        <f t="shared" si="14"/>
        <v>0</v>
      </c>
      <c r="W19" t="e">
        <f t="shared" si="15"/>
        <v>#DIV/0!</v>
      </c>
      <c r="X19" t="e">
        <f t="shared" si="16"/>
        <v>#DIV/0!</v>
      </c>
      <c r="Y19" t="e">
        <f t="shared" si="8"/>
        <v>#DIV/0!</v>
      </c>
      <c r="Z19" t="e">
        <f t="shared" si="9"/>
        <v>#DIV/0!</v>
      </c>
    </row>
    <row r="20" spans="1:26" x14ac:dyDescent="0.2">
      <c r="A20">
        <v>13</v>
      </c>
      <c r="B20" s="39"/>
      <c r="C20" s="40"/>
      <c r="D20" s="41"/>
      <c r="E20" s="42"/>
      <c r="F20">
        <f t="shared" si="0"/>
        <v>0</v>
      </c>
      <c r="G20">
        <f t="shared" si="1"/>
        <v>0</v>
      </c>
      <c r="H20">
        <f t="shared" si="2"/>
        <v>0</v>
      </c>
      <c r="I20">
        <f t="shared" si="10"/>
        <v>0</v>
      </c>
      <c r="J20" t="e">
        <f t="shared" si="3"/>
        <v>#N/A</v>
      </c>
      <c r="L20" s="10">
        <v>13</v>
      </c>
      <c r="M20" s="19"/>
      <c r="N20" s="19"/>
      <c r="O20" s="19"/>
      <c r="P20" s="19"/>
      <c r="R20">
        <f t="shared" si="12"/>
        <v>0</v>
      </c>
      <c r="S20" t="e">
        <f t="shared" si="11"/>
        <v>#DIV/0!</v>
      </c>
      <c r="T20">
        <f t="shared" si="13"/>
        <v>0</v>
      </c>
      <c r="U20" s="5"/>
      <c r="V20">
        <f t="shared" si="14"/>
        <v>0</v>
      </c>
      <c r="W20" t="e">
        <f t="shared" si="15"/>
        <v>#DIV/0!</v>
      </c>
      <c r="X20" t="e">
        <f t="shared" si="16"/>
        <v>#DIV/0!</v>
      </c>
      <c r="Y20" t="e">
        <f t="shared" si="8"/>
        <v>#DIV/0!</v>
      </c>
      <c r="Z20" t="e">
        <f t="shared" si="9"/>
        <v>#DIV/0!</v>
      </c>
    </row>
    <row r="21" spans="1:26" x14ac:dyDescent="0.2">
      <c r="A21">
        <v>14</v>
      </c>
      <c r="B21" s="39"/>
      <c r="C21" s="40"/>
      <c r="D21" s="41"/>
      <c r="E21" s="42"/>
      <c r="F21">
        <f t="shared" si="0"/>
        <v>0</v>
      </c>
      <c r="G21">
        <f t="shared" si="1"/>
        <v>0</v>
      </c>
      <c r="H21">
        <f t="shared" si="2"/>
        <v>0</v>
      </c>
      <c r="I21">
        <f t="shared" si="10"/>
        <v>0</v>
      </c>
      <c r="J21" t="e">
        <f t="shared" si="3"/>
        <v>#N/A</v>
      </c>
      <c r="L21" s="10">
        <v>14</v>
      </c>
      <c r="M21" s="19"/>
      <c r="N21" s="19"/>
      <c r="O21" s="19"/>
      <c r="P21" s="19"/>
      <c r="R21">
        <f t="shared" si="12"/>
        <v>0</v>
      </c>
      <c r="S21" t="e">
        <f t="shared" si="11"/>
        <v>#DIV/0!</v>
      </c>
      <c r="T21">
        <f t="shared" si="13"/>
        <v>0</v>
      </c>
      <c r="U21" s="5"/>
      <c r="V21">
        <f t="shared" si="14"/>
        <v>0</v>
      </c>
      <c r="W21" t="e">
        <f t="shared" si="15"/>
        <v>#DIV/0!</v>
      </c>
      <c r="X21" t="e">
        <f t="shared" si="16"/>
        <v>#DIV/0!</v>
      </c>
      <c r="Y21" t="e">
        <f t="shared" si="8"/>
        <v>#DIV/0!</v>
      </c>
    </row>
    <row r="22" spans="1:26" x14ac:dyDescent="0.2">
      <c r="A22">
        <v>15</v>
      </c>
      <c r="B22" s="39"/>
      <c r="C22" s="40"/>
      <c r="D22" s="41"/>
      <c r="E22" s="42"/>
      <c r="F22">
        <f t="shared" si="0"/>
        <v>0</v>
      </c>
      <c r="G22">
        <f t="shared" si="1"/>
        <v>0</v>
      </c>
      <c r="H22">
        <f t="shared" si="2"/>
        <v>0</v>
      </c>
      <c r="I22">
        <f t="shared" si="10"/>
        <v>0</v>
      </c>
      <c r="J22" t="e">
        <f t="shared" si="3"/>
        <v>#N/A</v>
      </c>
      <c r="L22" s="10">
        <v>15</v>
      </c>
      <c r="M22" s="19"/>
      <c r="N22" s="19"/>
      <c r="O22" s="19"/>
      <c r="P22" s="19"/>
      <c r="R22">
        <f t="shared" si="12"/>
        <v>0</v>
      </c>
      <c r="S22" t="e">
        <f t="shared" si="11"/>
        <v>#DIV/0!</v>
      </c>
      <c r="T22">
        <f t="shared" si="13"/>
        <v>0</v>
      </c>
      <c r="U22" s="5"/>
      <c r="V22">
        <f t="shared" si="14"/>
        <v>0</v>
      </c>
      <c r="W22" t="e">
        <f t="shared" si="15"/>
        <v>#DIV/0!</v>
      </c>
      <c r="X22" t="e">
        <f t="shared" si="16"/>
        <v>#DIV/0!</v>
      </c>
      <c r="Y22" t="e">
        <f t="shared" si="8"/>
        <v>#DIV/0!</v>
      </c>
    </row>
    <row r="23" spans="1:26" x14ac:dyDescent="0.2">
      <c r="A23">
        <v>16</v>
      </c>
      <c r="B23" s="39"/>
      <c r="C23" s="40"/>
      <c r="D23" s="41"/>
      <c r="E23" s="42"/>
      <c r="F23">
        <f t="shared" si="0"/>
        <v>0</v>
      </c>
      <c r="G23">
        <f t="shared" si="1"/>
        <v>0</v>
      </c>
      <c r="H23">
        <f t="shared" si="2"/>
        <v>0</v>
      </c>
      <c r="I23">
        <f t="shared" si="10"/>
        <v>0</v>
      </c>
      <c r="J23" t="e">
        <f t="shared" si="3"/>
        <v>#N/A</v>
      </c>
      <c r="L23" s="10">
        <v>16</v>
      </c>
      <c r="M23" s="19"/>
      <c r="N23" s="19"/>
      <c r="O23" s="19"/>
      <c r="P23" s="19"/>
      <c r="R23">
        <f t="shared" si="12"/>
        <v>0</v>
      </c>
      <c r="S23" t="e">
        <f t="shared" si="11"/>
        <v>#DIV/0!</v>
      </c>
      <c r="T23">
        <f t="shared" si="13"/>
        <v>0</v>
      </c>
      <c r="U23" s="5"/>
      <c r="V23">
        <f t="shared" si="14"/>
        <v>0</v>
      </c>
      <c r="W23" t="e">
        <f t="shared" si="15"/>
        <v>#DIV/0!</v>
      </c>
      <c r="X23" t="e">
        <f t="shared" si="16"/>
        <v>#DIV/0!</v>
      </c>
      <c r="Y23" t="e">
        <f t="shared" si="8"/>
        <v>#DIV/0!</v>
      </c>
    </row>
    <row r="24" spans="1:26" x14ac:dyDescent="0.2">
      <c r="A24">
        <v>17</v>
      </c>
      <c r="B24" s="39"/>
      <c r="C24" s="40"/>
      <c r="D24" s="41"/>
      <c r="E24" s="42"/>
      <c r="F24">
        <f t="shared" ref="F24:F32" si="17">PI()*((B24/2)*(B24/2))</f>
        <v>0</v>
      </c>
      <c r="G24">
        <f t="shared" ref="G24:G32" si="18">PI()*((C24/2)*(C24/2))</f>
        <v>0</v>
      </c>
      <c r="H24">
        <f t="shared" ref="H24:H32" si="19">(D24*100)*(F24+G24+(SQRT(F24*G24)))/3</f>
        <v>0</v>
      </c>
      <c r="I24">
        <f t="shared" si="10"/>
        <v>0</v>
      </c>
      <c r="J24" t="e">
        <f t="shared" si="3"/>
        <v>#N/A</v>
      </c>
      <c r="L24" s="10">
        <v>17</v>
      </c>
      <c r="M24" s="19"/>
      <c r="N24" s="19"/>
      <c r="O24" s="19"/>
      <c r="P24" s="19"/>
      <c r="R24">
        <f t="shared" si="12"/>
        <v>0</v>
      </c>
      <c r="S24" t="e">
        <f t="shared" si="11"/>
        <v>#DIV/0!</v>
      </c>
      <c r="T24">
        <f t="shared" si="13"/>
        <v>0</v>
      </c>
      <c r="U24" s="5"/>
      <c r="V24">
        <f t="shared" si="14"/>
        <v>0</v>
      </c>
      <c r="W24" t="e">
        <f t="shared" si="15"/>
        <v>#DIV/0!</v>
      </c>
      <c r="X24" t="e">
        <f t="shared" si="16"/>
        <v>#DIV/0!</v>
      </c>
      <c r="Y24" t="e">
        <f t="shared" si="8"/>
        <v>#DIV/0!</v>
      </c>
    </row>
    <row r="25" spans="1:26" x14ac:dyDescent="0.2">
      <c r="A25">
        <v>18</v>
      </c>
      <c r="B25" s="39"/>
      <c r="C25" s="40"/>
      <c r="D25" s="41"/>
      <c r="E25" s="42"/>
      <c r="F25">
        <f t="shared" si="17"/>
        <v>0</v>
      </c>
      <c r="G25">
        <f t="shared" si="18"/>
        <v>0</v>
      </c>
      <c r="H25">
        <f t="shared" si="19"/>
        <v>0</v>
      </c>
      <c r="I25">
        <f t="shared" si="10"/>
        <v>0</v>
      </c>
      <c r="J25" t="e">
        <f t="shared" si="3"/>
        <v>#N/A</v>
      </c>
      <c r="L25" s="10">
        <v>18</v>
      </c>
      <c r="M25" s="19"/>
      <c r="N25" s="19"/>
      <c r="O25" s="19"/>
      <c r="P25" s="19"/>
      <c r="R25">
        <f t="shared" si="12"/>
        <v>0</v>
      </c>
      <c r="S25" t="e">
        <f t="shared" si="11"/>
        <v>#DIV/0!</v>
      </c>
      <c r="T25">
        <f t="shared" si="13"/>
        <v>0</v>
      </c>
      <c r="U25" s="5"/>
      <c r="V25">
        <f t="shared" si="14"/>
        <v>0</v>
      </c>
      <c r="W25" t="e">
        <f t="shared" si="15"/>
        <v>#DIV/0!</v>
      </c>
      <c r="X25" t="e">
        <f t="shared" si="16"/>
        <v>#DIV/0!</v>
      </c>
      <c r="Y25" t="e">
        <f t="shared" si="8"/>
        <v>#DIV/0!</v>
      </c>
    </row>
    <row r="26" spans="1:26" x14ac:dyDescent="0.2">
      <c r="A26">
        <v>19</v>
      </c>
      <c r="B26" s="39"/>
      <c r="C26" s="40"/>
      <c r="D26" s="41"/>
      <c r="E26" s="42"/>
      <c r="F26">
        <f t="shared" si="17"/>
        <v>0</v>
      </c>
      <c r="G26">
        <f t="shared" si="18"/>
        <v>0</v>
      </c>
      <c r="H26">
        <f t="shared" si="19"/>
        <v>0</v>
      </c>
      <c r="I26">
        <f t="shared" si="10"/>
        <v>0</v>
      </c>
      <c r="L26" s="10">
        <v>19</v>
      </c>
      <c r="M26" s="19"/>
      <c r="N26" s="19"/>
      <c r="O26" s="19"/>
      <c r="P26" s="19"/>
      <c r="R26">
        <f t="shared" si="12"/>
        <v>0</v>
      </c>
      <c r="S26" t="e">
        <f t="shared" si="11"/>
        <v>#DIV/0!</v>
      </c>
      <c r="T26">
        <f t="shared" si="13"/>
        <v>0</v>
      </c>
      <c r="U26" s="5"/>
      <c r="V26">
        <f t="shared" si="14"/>
        <v>0</v>
      </c>
      <c r="W26" t="e">
        <f t="shared" si="15"/>
        <v>#DIV/0!</v>
      </c>
      <c r="X26" t="e">
        <f t="shared" si="16"/>
        <v>#DIV/0!</v>
      </c>
      <c r="Y26" t="e">
        <f t="shared" si="8"/>
        <v>#DIV/0!</v>
      </c>
    </row>
    <row r="27" spans="1:26" x14ac:dyDescent="0.2">
      <c r="A27">
        <v>20</v>
      </c>
      <c r="B27" s="39"/>
      <c r="C27" s="40"/>
      <c r="D27" s="41"/>
      <c r="E27" s="42"/>
      <c r="F27">
        <f t="shared" si="17"/>
        <v>0</v>
      </c>
      <c r="G27">
        <f t="shared" si="18"/>
        <v>0</v>
      </c>
      <c r="H27">
        <f t="shared" si="19"/>
        <v>0</v>
      </c>
      <c r="I27">
        <f t="shared" si="10"/>
        <v>0</v>
      </c>
      <c r="L27" s="10">
        <v>20</v>
      </c>
      <c r="M27" s="19"/>
      <c r="N27" s="19"/>
      <c r="O27" s="19"/>
      <c r="P27" s="19"/>
      <c r="R27">
        <f t="shared" si="12"/>
        <v>0</v>
      </c>
      <c r="S27" t="e">
        <f t="shared" si="11"/>
        <v>#DIV/0!</v>
      </c>
      <c r="T27">
        <f t="shared" si="13"/>
        <v>0</v>
      </c>
      <c r="U27" s="5"/>
      <c r="V27">
        <f t="shared" si="14"/>
        <v>0</v>
      </c>
      <c r="W27" t="e">
        <f t="shared" si="15"/>
        <v>#DIV/0!</v>
      </c>
      <c r="X27" t="e">
        <f t="shared" si="16"/>
        <v>#DIV/0!</v>
      </c>
      <c r="Y27" t="e">
        <f t="shared" si="8"/>
        <v>#DIV/0!</v>
      </c>
    </row>
    <row r="28" spans="1:26" x14ac:dyDescent="0.2">
      <c r="A28">
        <v>21</v>
      </c>
      <c r="B28" s="39"/>
      <c r="C28" s="40"/>
      <c r="D28" s="41"/>
      <c r="E28" s="42"/>
      <c r="F28">
        <f t="shared" si="17"/>
        <v>0</v>
      </c>
      <c r="G28">
        <f t="shared" si="18"/>
        <v>0</v>
      </c>
      <c r="H28">
        <f t="shared" si="19"/>
        <v>0</v>
      </c>
      <c r="I28">
        <f t="shared" si="10"/>
        <v>0</v>
      </c>
      <c r="L28" s="10">
        <v>21</v>
      </c>
      <c r="M28" s="19"/>
      <c r="N28" s="19"/>
      <c r="O28" s="19"/>
      <c r="P28" s="19"/>
      <c r="R28">
        <f t="shared" si="12"/>
        <v>0</v>
      </c>
      <c r="S28" t="e">
        <f t="shared" si="11"/>
        <v>#DIV/0!</v>
      </c>
      <c r="T28">
        <f t="shared" si="13"/>
        <v>0</v>
      </c>
      <c r="U28" s="5"/>
      <c r="V28">
        <f t="shared" si="14"/>
        <v>0</v>
      </c>
      <c r="W28" t="e">
        <f t="shared" si="15"/>
        <v>#DIV/0!</v>
      </c>
      <c r="X28" t="e">
        <f t="shared" si="16"/>
        <v>#DIV/0!</v>
      </c>
      <c r="Y28" t="e">
        <f t="shared" si="8"/>
        <v>#DIV/0!</v>
      </c>
    </row>
    <row r="29" spans="1:26" x14ac:dyDescent="0.2">
      <c r="A29">
        <v>22</v>
      </c>
      <c r="B29" s="39"/>
      <c r="C29" s="40"/>
      <c r="D29" s="41"/>
      <c r="E29" s="42"/>
      <c r="F29">
        <f t="shared" si="17"/>
        <v>0</v>
      </c>
      <c r="G29">
        <f t="shared" si="18"/>
        <v>0</v>
      </c>
      <c r="H29">
        <f t="shared" si="19"/>
        <v>0</v>
      </c>
      <c r="I29">
        <f t="shared" si="10"/>
        <v>0</v>
      </c>
      <c r="L29" s="10">
        <v>22</v>
      </c>
      <c r="M29" s="19"/>
      <c r="N29" s="19"/>
      <c r="O29" s="19"/>
      <c r="P29" s="19"/>
      <c r="R29">
        <f t="shared" si="12"/>
        <v>0</v>
      </c>
      <c r="S29" t="e">
        <f t="shared" si="11"/>
        <v>#DIV/0!</v>
      </c>
      <c r="T29">
        <f t="shared" si="13"/>
        <v>0</v>
      </c>
      <c r="U29" s="5"/>
      <c r="V29">
        <f t="shared" si="14"/>
        <v>0</v>
      </c>
      <c r="W29" t="e">
        <f t="shared" si="15"/>
        <v>#DIV/0!</v>
      </c>
      <c r="X29" t="e">
        <f t="shared" si="16"/>
        <v>#DIV/0!</v>
      </c>
      <c r="Y29" t="e">
        <f t="shared" si="8"/>
        <v>#DIV/0!</v>
      </c>
    </row>
    <row r="30" spans="1:26" x14ac:dyDescent="0.2">
      <c r="A30">
        <v>23</v>
      </c>
      <c r="B30" s="19"/>
      <c r="C30" s="19"/>
      <c r="D30" s="19"/>
      <c r="E30" s="19"/>
      <c r="F30">
        <f t="shared" si="17"/>
        <v>0</v>
      </c>
      <c r="G30">
        <f t="shared" si="18"/>
        <v>0</v>
      </c>
      <c r="H30">
        <f t="shared" si="19"/>
        <v>0</v>
      </c>
      <c r="I30">
        <f t="shared" si="10"/>
        <v>0</v>
      </c>
      <c r="L30" s="10">
        <v>23</v>
      </c>
      <c r="M30" s="19"/>
      <c r="N30" s="19"/>
      <c r="O30" s="19"/>
      <c r="P30" s="19"/>
      <c r="R30">
        <f t="shared" si="12"/>
        <v>0</v>
      </c>
      <c r="S30" t="e">
        <f t="shared" si="11"/>
        <v>#DIV/0!</v>
      </c>
      <c r="T30">
        <f t="shared" si="13"/>
        <v>0</v>
      </c>
      <c r="U30" s="5"/>
      <c r="V30">
        <f t="shared" si="14"/>
        <v>0</v>
      </c>
      <c r="W30" t="e">
        <f t="shared" si="15"/>
        <v>#DIV/0!</v>
      </c>
      <c r="X30" t="e">
        <f t="shared" si="16"/>
        <v>#DIV/0!</v>
      </c>
      <c r="Y30" t="e">
        <f t="shared" si="8"/>
        <v>#DIV/0!</v>
      </c>
    </row>
    <row r="31" spans="1:26" x14ac:dyDescent="0.2">
      <c r="A31">
        <v>24</v>
      </c>
      <c r="B31" s="19"/>
      <c r="C31" s="19"/>
      <c r="D31" s="19"/>
      <c r="E31" s="19"/>
      <c r="F31">
        <f t="shared" si="17"/>
        <v>0</v>
      </c>
      <c r="G31">
        <f t="shared" si="18"/>
        <v>0</v>
      </c>
      <c r="H31">
        <f t="shared" si="19"/>
        <v>0</v>
      </c>
      <c r="I31">
        <f t="shared" si="10"/>
        <v>0</v>
      </c>
      <c r="L31" s="10">
        <v>24</v>
      </c>
      <c r="M31" s="19"/>
      <c r="N31" s="19"/>
      <c r="O31" s="19"/>
      <c r="P31" s="19"/>
      <c r="R31">
        <f t="shared" si="12"/>
        <v>0</v>
      </c>
      <c r="S31" t="e">
        <f t="shared" si="11"/>
        <v>#DIV/0!</v>
      </c>
      <c r="T31">
        <f t="shared" si="13"/>
        <v>0</v>
      </c>
      <c r="U31" s="5"/>
      <c r="V31">
        <f t="shared" si="14"/>
        <v>0</v>
      </c>
      <c r="W31" t="e">
        <f t="shared" si="15"/>
        <v>#DIV/0!</v>
      </c>
      <c r="X31" t="e">
        <f t="shared" si="16"/>
        <v>#DIV/0!</v>
      </c>
      <c r="Y31" t="e">
        <f t="shared" si="8"/>
        <v>#DIV/0!</v>
      </c>
    </row>
    <row r="32" spans="1:26" x14ac:dyDescent="0.2">
      <c r="A32">
        <v>25</v>
      </c>
      <c r="B32" s="19"/>
      <c r="C32" s="19"/>
      <c r="D32" s="19"/>
      <c r="E32" s="19"/>
      <c r="F32">
        <f t="shared" si="17"/>
        <v>0</v>
      </c>
      <c r="G32">
        <f t="shared" si="18"/>
        <v>0</v>
      </c>
      <c r="H32">
        <f t="shared" si="19"/>
        <v>0</v>
      </c>
      <c r="I32">
        <f t="shared" si="10"/>
        <v>0</v>
      </c>
      <c r="L32" s="10">
        <v>25</v>
      </c>
      <c r="M32" s="19"/>
      <c r="N32" s="19"/>
      <c r="O32" s="19"/>
      <c r="P32" s="19"/>
      <c r="R32">
        <f t="shared" si="12"/>
        <v>0</v>
      </c>
      <c r="S32" t="e">
        <f t="shared" si="11"/>
        <v>#DIV/0!</v>
      </c>
      <c r="T32">
        <f t="shared" si="13"/>
        <v>0</v>
      </c>
      <c r="U32" s="5"/>
      <c r="V32">
        <f t="shared" si="14"/>
        <v>0</v>
      </c>
      <c r="W32" t="e">
        <f t="shared" si="15"/>
        <v>#DIV/0!</v>
      </c>
      <c r="X32" t="e">
        <f t="shared" si="16"/>
        <v>#DIV/0!</v>
      </c>
      <c r="Y32" t="e">
        <f t="shared" si="8"/>
        <v>#DIV/0!</v>
      </c>
    </row>
    <row r="33" spans="1:25" x14ac:dyDescent="0.2">
      <c r="A33">
        <v>26</v>
      </c>
      <c r="B33" s="19"/>
      <c r="C33" s="19"/>
      <c r="D33" s="19"/>
      <c r="E33" s="19"/>
      <c r="F33">
        <f t="shared" ref="F33:F39" si="20">PI()*((B33/2)*(B33/2))</f>
        <v>0</v>
      </c>
      <c r="G33">
        <f t="shared" ref="G33:G39" si="21">PI()*((C33/2)*(C33/2))</f>
        <v>0</v>
      </c>
      <c r="H33">
        <f t="shared" ref="H33:H39" si="22">(D33*100)*(F33+G33+(SQRT(F33*G33)))/3</f>
        <v>0</v>
      </c>
      <c r="I33">
        <f t="shared" si="10"/>
        <v>0</v>
      </c>
      <c r="L33" s="10">
        <v>26</v>
      </c>
      <c r="M33" s="19"/>
      <c r="N33" s="19"/>
      <c r="O33" s="19"/>
      <c r="P33" s="19"/>
      <c r="R33">
        <f t="shared" si="12"/>
        <v>0</v>
      </c>
      <c r="S33" t="e">
        <f t="shared" si="11"/>
        <v>#DIV/0!</v>
      </c>
      <c r="T33">
        <f t="shared" si="13"/>
        <v>0</v>
      </c>
      <c r="U33" s="5"/>
      <c r="V33">
        <f t="shared" si="14"/>
        <v>0</v>
      </c>
      <c r="W33" t="e">
        <f t="shared" si="15"/>
        <v>#DIV/0!</v>
      </c>
      <c r="X33" t="e">
        <f t="shared" si="16"/>
        <v>#DIV/0!</v>
      </c>
      <c r="Y33" t="e">
        <f t="shared" si="8"/>
        <v>#DIV/0!</v>
      </c>
    </row>
    <row r="34" spans="1:25" x14ac:dyDescent="0.2">
      <c r="A34">
        <v>27</v>
      </c>
      <c r="B34" s="19"/>
      <c r="C34" s="19"/>
      <c r="D34" s="19"/>
      <c r="E34" s="19"/>
      <c r="F34">
        <f t="shared" si="20"/>
        <v>0</v>
      </c>
      <c r="G34">
        <f t="shared" si="21"/>
        <v>0</v>
      </c>
      <c r="H34">
        <f t="shared" si="22"/>
        <v>0</v>
      </c>
      <c r="I34">
        <f t="shared" si="10"/>
        <v>0</v>
      </c>
      <c r="L34" s="10">
        <v>27</v>
      </c>
      <c r="M34" s="19"/>
      <c r="N34" s="19"/>
      <c r="O34" s="19"/>
      <c r="P34" s="19"/>
      <c r="R34">
        <f t="shared" si="12"/>
        <v>0</v>
      </c>
      <c r="S34" t="e">
        <f t="shared" si="11"/>
        <v>#DIV/0!</v>
      </c>
      <c r="T34">
        <f t="shared" si="13"/>
        <v>0</v>
      </c>
      <c r="U34" s="5"/>
      <c r="V34">
        <f t="shared" si="14"/>
        <v>0</v>
      </c>
      <c r="W34" t="e">
        <f t="shared" si="15"/>
        <v>#DIV/0!</v>
      </c>
      <c r="X34" t="e">
        <f t="shared" si="16"/>
        <v>#DIV/0!</v>
      </c>
      <c r="Y34" t="e">
        <f t="shared" si="8"/>
        <v>#DIV/0!</v>
      </c>
    </row>
    <row r="35" spans="1:25" x14ac:dyDescent="0.2">
      <c r="A35">
        <v>28</v>
      </c>
      <c r="B35" s="19"/>
      <c r="C35" s="19"/>
      <c r="D35" s="19"/>
      <c r="E35" s="19"/>
      <c r="F35">
        <f t="shared" si="20"/>
        <v>0</v>
      </c>
      <c r="G35">
        <f t="shared" si="21"/>
        <v>0</v>
      </c>
      <c r="H35">
        <f t="shared" si="22"/>
        <v>0</v>
      </c>
      <c r="I35">
        <f t="shared" si="10"/>
        <v>0</v>
      </c>
      <c r="L35" s="10">
        <v>28</v>
      </c>
      <c r="M35" s="19"/>
      <c r="N35" s="19"/>
      <c r="O35" s="19"/>
      <c r="P35" s="19"/>
      <c r="R35">
        <f t="shared" si="12"/>
        <v>0</v>
      </c>
      <c r="S35" t="e">
        <f t="shared" si="11"/>
        <v>#DIV/0!</v>
      </c>
      <c r="T35">
        <f t="shared" si="13"/>
        <v>0</v>
      </c>
      <c r="U35" s="5"/>
      <c r="V35">
        <f t="shared" si="14"/>
        <v>0</v>
      </c>
      <c r="W35" t="e">
        <f t="shared" si="15"/>
        <v>#DIV/0!</v>
      </c>
      <c r="X35" t="e">
        <f t="shared" si="16"/>
        <v>#DIV/0!</v>
      </c>
      <c r="Y35" t="e">
        <f t="shared" si="8"/>
        <v>#DIV/0!</v>
      </c>
    </row>
    <row r="36" spans="1:25" x14ac:dyDescent="0.2">
      <c r="A36">
        <v>29</v>
      </c>
      <c r="B36" s="19"/>
      <c r="C36" s="19"/>
      <c r="D36" s="19"/>
      <c r="E36" s="19"/>
      <c r="F36">
        <f t="shared" si="20"/>
        <v>0</v>
      </c>
      <c r="G36">
        <f t="shared" si="21"/>
        <v>0</v>
      </c>
      <c r="H36">
        <f t="shared" si="22"/>
        <v>0</v>
      </c>
      <c r="I36">
        <f t="shared" si="10"/>
        <v>0</v>
      </c>
      <c r="L36" s="10">
        <v>29</v>
      </c>
      <c r="M36" s="19"/>
      <c r="N36" s="19"/>
      <c r="O36" s="19"/>
      <c r="P36" s="19"/>
      <c r="R36">
        <f t="shared" si="12"/>
        <v>0</v>
      </c>
      <c r="S36" t="e">
        <f t="shared" si="11"/>
        <v>#DIV/0!</v>
      </c>
      <c r="T36">
        <f t="shared" si="13"/>
        <v>0</v>
      </c>
      <c r="U36" s="5"/>
      <c r="V36">
        <f t="shared" si="14"/>
        <v>0</v>
      </c>
      <c r="W36" t="e">
        <f t="shared" si="15"/>
        <v>#DIV/0!</v>
      </c>
      <c r="X36" t="e">
        <f t="shared" si="16"/>
        <v>#DIV/0!</v>
      </c>
      <c r="Y36" t="e">
        <f t="shared" si="8"/>
        <v>#DIV/0!</v>
      </c>
    </row>
    <row r="37" spans="1:25" x14ac:dyDescent="0.2">
      <c r="A37">
        <v>30</v>
      </c>
      <c r="B37" s="19"/>
      <c r="C37" s="19"/>
      <c r="D37" s="19"/>
      <c r="E37" s="19"/>
      <c r="F37">
        <f t="shared" si="20"/>
        <v>0</v>
      </c>
      <c r="G37">
        <f t="shared" si="21"/>
        <v>0</v>
      </c>
      <c r="H37">
        <f t="shared" si="22"/>
        <v>0</v>
      </c>
      <c r="I37">
        <f t="shared" si="10"/>
        <v>0</v>
      </c>
      <c r="L37" s="10">
        <v>30</v>
      </c>
      <c r="M37" s="19"/>
      <c r="N37" s="19"/>
      <c r="O37" s="19"/>
      <c r="P37" s="19"/>
      <c r="R37">
        <f t="shared" si="12"/>
        <v>0</v>
      </c>
      <c r="S37" t="e">
        <f t="shared" si="11"/>
        <v>#DIV/0!</v>
      </c>
      <c r="T37">
        <f t="shared" si="13"/>
        <v>0</v>
      </c>
      <c r="U37" s="5"/>
      <c r="V37">
        <f t="shared" si="14"/>
        <v>0</v>
      </c>
      <c r="W37" t="e">
        <f t="shared" si="15"/>
        <v>#DIV/0!</v>
      </c>
      <c r="X37" t="e">
        <f t="shared" si="16"/>
        <v>#DIV/0!</v>
      </c>
      <c r="Y37" t="e">
        <f t="shared" si="8"/>
        <v>#DIV/0!</v>
      </c>
    </row>
    <row r="38" spans="1:25" x14ac:dyDescent="0.2">
      <c r="A38">
        <v>31</v>
      </c>
      <c r="B38" s="19"/>
      <c r="C38" s="19"/>
      <c r="D38" s="19"/>
      <c r="E38" s="19"/>
      <c r="F38">
        <f t="shared" si="20"/>
        <v>0</v>
      </c>
      <c r="G38">
        <f t="shared" si="21"/>
        <v>0</v>
      </c>
      <c r="H38">
        <f t="shared" si="22"/>
        <v>0</v>
      </c>
      <c r="I38">
        <f t="shared" si="10"/>
        <v>0</v>
      </c>
      <c r="L38" s="10">
        <v>31</v>
      </c>
      <c r="M38" s="19"/>
      <c r="N38" s="19"/>
      <c r="O38" s="19"/>
      <c r="P38" s="19"/>
      <c r="R38">
        <f t="shared" si="12"/>
        <v>0</v>
      </c>
      <c r="S38" t="e">
        <f t="shared" si="11"/>
        <v>#DIV/0!</v>
      </c>
      <c r="T38">
        <f t="shared" si="13"/>
        <v>0</v>
      </c>
      <c r="U38" s="5"/>
      <c r="V38">
        <f t="shared" si="14"/>
        <v>0</v>
      </c>
      <c r="W38" t="e">
        <f t="shared" si="15"/>
        <v>#DIV/0!</v>
      </c>
      <c r="X38" t="e">
        <f t="shared" si="16"/>
        <v>#DIV/0!</v>
      </c>
      <c r="Y38" t="e">
        <f t="shared" si="8"/>
        <v>#DIV/0!</v>
      </c>
    </row>
    <row r="39" spans="1:25" x14ac:dyDescent="0.2">
      <c r="A39">
        <v>32</v>
      </c>
      <c r="B39" s="19"/>
      <c r="C39" s="19"/>
      <c r="D39" s="19"/>
      <c r="E39" s="19"/>
      <c r="F39">
        <f t="shared" si="20"/>
        <v>0</v>
      </c>
      <c r="G39">
        <f t="shared" si="21"/>
        <v>0</v>
      </c>
      <c r="H39">
        <f t="shared" si="22"/>
        <v>0</v>
      </c>
      <c r="I39">
        <f t="shared" si="10"/>
        <v>0</v>
      </c>
      <c r="L39" s="10">
        <v>32</v>
      </c>
      <c r="M39" s="19"/>
      <c r="N39" s="19"/>
      <c r="O39" s="19"/>
      <c r="P39" s="19"/>
      <c r="R39">
        <f t="shared" si="12"/>
        <v>0</v>
      </c>
      <c r="S39" t="e">
        <f t="shared" si="11"/>
        <v>#DIV/0!</v>
      </c>
      <c r="T39">
        <f t="shared" si="13"/>
        <v>0</v>
      </c>
      <c r="U39" s="5"/>
      <c r="V39">
        <f t="shared" si="14"/>
        <v>0</v>
      </c>
      <c r="W39" t="e">
        <f t="shared" si="15"/>
        <v>#DIV/0!</v>
      </c>
      <c r="X39" t="e">
        <f t="shared" si="16"/>
        <v>#DIV/0!</v>
      </c>
      <c r="Y39" t="e">
        <f t="shared" si="8"/>
        <v>#DIV/0!</v>
      </c>
    </row>
    <row r="40" spans="1:25" x14ac:dyDescent="0.2">
      <c r="A40">
        <v>33</v>
      </c>
      <c r="B40" s="19"/>
      <c r="C40" s="19"/>
      <c r="D40" s="19"/>
      <c r="E40" s="19"/>
      <c r="F40">
        <f t="shared" ref="F40:F80" si="23">PI()*((B40/2)*(B40/2))</f>
        <v>0</v>
      </c>
      <c r="G40">
        <f t="shared" ref="G40:G80" si="24">PI()*((C40/2)*(C40/2))</f>
        <v>0</v>
      </c>
      <c r="H40">
        <f t="shared" ref="H40:H80" si="25">(D40*100)*(F40+G40+(SQRT(F40*G40)))/3</f>
        <v>0</v>
      </c>
      <c r="I40">
        <f t="shared" ref="I40:I80" si="26">H40/1000000</f>
        <v>0</v>
      </c>
      <c r="L40" s="10">
        <v>33</v>
      </c>
      <c r="M40" s="19"/>
      <c r="N40" s="19"/>
      <c r="O40" s="19"/>
      <c r="P40" s="19"/>
      <c r="R40">
        <f t="shared" si="12"/>
        <v>0</v>
      </c>
      <c r="S40" t="e">
        <f t="shared" si="11"/>
        <v>#DIV/0!</v>
      </c>
      <c r="T40">
        <f t="shared" si="13"/>
        <v>0</v>
      </c>
      <c r="U40" s="5"/>
      <c r="V40">
        <f t="shared" si="14"/>
        <v>0</v>
      </c>
      <c r="W40" t="e">
        <f t="shared" si="15"/>
        <v>#DIV/0!</v>
      </c>
      <c r="X40" t="e">
        <f t="shared" si="16"/>
        <v>#DIV/0!</v>
      </c>
      <c r="Y40" t="e">
        <f t="shared" si="8"/>
        <v>#DIV/0!</v>
      </c>
    </row>
    <row r="41" spans="1:25" x14ac:dyDescent="0.2">
      <c r="A41">
        <v>34</v>
      </c>
      <c r="B41" s="22"/>
      <c r="C41" s="22"/>
      <c r="D41" s="22"/>
      <c r="E41" s="22"/>
      <c r="F41">
        <f t="shared" si="23"/>
        <v>0</v>
      </c>
      <c r="G41">
        <f t="shared" si="24"/>
        <v>0</v>
      </c>
      <c r="H41">
        <f t="shared" si="25"/>
        <v>0</v>
      </c>
      <c r="I41">
        <f t="shared" si="26"/>
        <v>0</v>
      </c>
      <c r="L41" s="10">
        <v>34</v>
      </c>
      <c r="M41" s="19"/>
      <c r="N41" s="19"/>
      <c r="O41" s="19"/>
      <c r="P41" s="19"/>
      <c r="R41">
        <f t="shared" si="12"/>
        <v>0</v>
      </c>
      <c r="S41" t="e">
        <f t="shared" si="11"/>
        <v>#DIV/0!</v>
      </c>
      <c r="T41">
        <f t="shared" si="13"/>
        <v>0</v>
      </c>
      <c r="U41" s="5"/>
      <c r="V41">
        <f t="shared" si="14"/>
        <v>0</v>
      </c>
      <c r="W41" t="e">
        <f t="shared" si="15"/>
        <v>#DIV/0!</v>
      </c>
      <c r="X41" t="e">
        <f t="shared" si="16"/>
        <v>#DIV/0!</v>
      </c>
      <c r="Y41" t="e">
        <f t="shared" si="8"/>
        <v>#DIV/0!</v>
      </c>
    </row>
    <row r="42" spans="1:25" x14ac:dyDescent="0.2">
      <c r="A42">
        <v>35</v>
      </c>
      <c r="B42" s="19"/>
      <c r="C42" s="19"/>
      <c r="D42" s="19"/>
      <c r="E42" s="19"/>
      <c r="F42">
        <f t="shared" si="23"/>
        <v>0</v>
      </c>
      <c r="G42">
        <f t="shared" si="24"/>
        <v>0</v>
      </c>
      <c r="H42">
        <f t="shared" si="25"/>
        <v>0</v>
      </c>
      <c r="I42">
        <f t="shared" si="26"/>
        <v>0</v>
      </c>
      <c r="L42" s="10">
        <v>35</v>
      </c>
      <c r="M42" s="19"/>
      <c r="N42" s="19"/>
      <c r="O42" s="19"/>
      <c r="P42" s="19"/>
      <c r="R42">
        <f t="shared" si="12"/>
        <v>0</v>
      </c>
      <c r="S42" t="e">
        <f t="shared" si="11"/>
        <v>#DIV/0!</v>
      </c>
      <c r="T42">
        <f t="shared" si="13"/>
        <v>0</v>
      </c>
      <c r="U42" s="5"/>
      <c r="V42">
        <f t="shared" si="14"/>
        <v>0</v>
      </c>
      <c r="W42" t="e">
        <f t="shared" si="15"/>
        <v>#DIV/0!</v>
      </c>
      <c r="X42" t="e">
        <f t="shared" si="16"/>
        <v>#DIV/0!</v>
      </c>
      <c r="Y42" t="e">
        <f t="shared" si="8"/>
        <v>#DIV/0!</v>
      </c>
    </row>
    <row r="43" spans="1:25" x14ac:dyDescent="0.2">
      <c r="A43">
        <v>36</v>
      </c>
      <c r="B43" s="19"/>
      <c r="C43" s="19"/>
      <c r="D43" s="19"/>
      <c r="E43" s="19"/>
      <c r="F43">
        <f t="shared" si="23"/>
        <v>0</v>
      </c>
      <c r="G43">
        <f t="shared" si="24"/>
        <v>0</v>
      </c>
      <c r="H43">
        <f t="shared" si="25"/>
        <v>0</v>
      </c>
      <c r="I43">
        <f t="shared" si="26"/>
        <v>0</v>
      </c>
      <c r="L43" s="10">
        <v>36</v>
      </c>
      <c r="M43" s="19"/>
      <c r="N43" s="19"/>
      <c r="O43" s="19"/>
      <c r="P43" s="19"/>
      <c r="R43">
        <f t="shared" si="12"/>
        <v>0</v>
      </c>
      <c r="S43" t="e">
        <f t="shared" si="11"/>
        <v>#DIV/0!</v>
      </c>
      <c r="T43">
        <f t="shared" si="13"/>
        <v>0</v>
      </c>
      <c r="U43" s="5"/>
      <c r="V43">
        <f t="shared" si="14"/>
        <v>0</v>
      </c>
      <c r="W43" t="e">
        <f t="shared" si="15"/>
        <v>#DIV/0!</v>
      </c>
      <c r="X43" t="e">
        <f t="shared" si="16"/>
        <v>#DIV/0!</v>
      </c>
      <c r="Y43" t="e">
        <f t="shared" si="8"/>
        <v>#DIV/0!</v>
      </c>
    </row>
    <row r="44" spans="1:25" x14ac:dyDescent="0.2">
      <c r="A44">
        <v>37</v>
      </c>
      <c r="B44" s="19"/>
      <c r="C44" s="19"/>
      <c r="D44" s="19"/>
      <c r="E44" s="19"/>
      <c r="F44">
        <f t="shared" si="23"/>
        <v>0</v>
      </c>
      <c r="G44">
        <f t="shared" si="24"/>
        <v>0</v>
      </c>
      <c r="H44">
        <f t="shared" si="25"/>
        <v>0</v>
      </c>
      <c r="I44">
        <f t="shared" si="26"/>
        <v>0</v>
      </c>
      <c r="L44" s="10">
        <v>37</v>
      </c>
      <c r="M44" s="19"/>
      <c r="N44" s="19"/>
      <c r="O44" s="19"/>
      <c r="P44" s="19"/>
      <c r="R44">
        <f t="shared" si="12"/>
        <v>0</v>
      </c>
      <c r="S44" t="e">
        <f t="shared" si="11"/>
        <v>#DIV/0!</v>
      </c>
      <c r="T44">
        <f t="shared" si="13"/>
        <v>0</v>
      </c>
      <c r="U44" s="5"/>
      <c r="V44">
        <f t="shared" si="14"/>
        <v>0</v>
      </c>
      <c r="W44" t="e">
        <f t="shared" si="15"/>
        <v>#DIV/0!</v>
      </c>
      <c r="X44" t="e">
        <f t="shared" si="16"/>
        <v>#DIV/0!</v>
      </c>
      <c r="Y44" t="e">
        <f t="shared" si="8"/>
        <v>#DIV/0!</v>
      </c>
    </row>
    <row r="45" spans="1:25" x14ac:dyDescent="0.2">
      <c r="A45">
        <v>38</v>
      </c>
      <c r="B45" s="19"/>
      <c r="C45" s="19"/>
      <c r="D45" s="19"/>
      <c r="E45" s="19"/>
      <c r="F45">
        <f t="shared" si="23"/>
        <v>0</v>
      </c>
      <c r="G45">
        <f t="shared" si="24"/>
        <v>0</v>
      </c>
      <c r="H45">
        <f t="shared" si="25"/>
        <v>0</v>
      </c>
      <c r="I45">
        <f t="shared" si="26"/>
        <v>0</v>
      </c>
      <c r="L45" s="10">
        <v>38</v>
      </c>
      <c r="M45" s="19"/>
      <c r="N45" s="19"/>
      <c r="O45" s="19"/>
      <c r="P45" s="19"/>
      <c r="R45">
        <f t="shared" si="12"/>
        <v>0</v>
      </c>
      <c r="S45" t="e">
        <f t="shared" si="11"/>
        <v>#DIV/0!</v>
      </c>
      <c r="T45">
        <f t="shared" si="13"/>
        <v>0</v>
      </c>
      <c r="U45" s="5"/>
      <c r="V45">
        <f t="shared" si="14"/>
        <v>0</v>
      </c>
      <c r="W45" t="e">
        <f t="shared" si="15"/>
        <v>#DIV/0!</v>
      </c>
      <c r="X45" t="e">
        <f t="shared" si="16"/>
        <v>#DIV/0!</v>
      </c>
      <c r="Y45" t="e">
        <f t="shared" si="8"/>
        <v>#DIV/0!</v>
      </c>
    </row>
    <row r="46" spans="1:25" x14ac:dyDescent="0.2">
      <c r="A46">
        <v>39</v>
      </c>
      <c r="B46" s="19"/>
      <c r="C46" s="19"/>
      <c r="D46" s="19"/>
      <c r="E46" s="19"/>
      <c r="F46">
        <f t="shared" si="23"/>
        <v>0</v>
      </c>
      <c r="G46">
        <f t="shared" si="24"/>
        <v>0</v>
      </c>
      <c r="H46">
        <f t="shared" si="25"/>
        <v>0</v>
      </c>
      <c r="I46">
        <f t="shared" si="26"/>
        <v>0</v>
      </c>
      <c r="L46" s="10">
        <v>39</v>
      </c>
      <c r="M46" s="19"/>
      <c r="N46" s="19"/>
      <c r="O46" s="19"/>
      <c r="P46" s="19"/>
      <c r="R46">
        <f>M46</f>
        <v>0</v>
      </c>
      <c r="S46" t="e">
        <f t="shared" si="11"/>
        <v>#DIV/0!</v>
      </c>
      <c r="T46">
        <f>N46</f>
        <v>0</v>
      </c>
      <c r="U46" s="5"/>
      <c r="V46">
        <f>PI()*((R46/2)*(R46/2))</f>
        <v>0</v>
      </c>
      <c r="W46" t="e">
        <f>PI()*((S46/2)*(S46/2))</f>
        <v>#DIV/0!</v>
      </c>
      <c r="X46" t="e">
        <f>(T46*100)*(V46+W46+(SQRT(V46*W46)))/3</f>
        <v>#DIV/0!</v>
      </c>
      <c r="Y46" t="e">
        <f t="shared" si="8"/>
        <v>#DIV/0!</v>
      </c>
    </row>
    <row r="47" spans="1:25" x14ac:dyDescent="0.2">
      <c r="A47">
        <v>40</v>
      </c>
      <c r="B47" s="19"/>
      <c r="C47" s="19"/>
      <c r="D47" s="19"/>
      <c r="E47" s="19"/>
      <c r="F47">
        <f t="shared" si="23"/>
        <v>0</v>
      </c>
      <c r="G47">
        <f t="shared" si="24"/>
        <v>0</v>
      </c>
      <c r="H47">
        <f t="shared" si="25"/>
        <v>0</v>
      </c>
      <c r="I47">
        <f t="shared" si="26"/>
        <v>0</v>
      </c>
      <c r="L47" s="10">
        <v>40</v>
      </c>
      <c r="M47" s="19"/>
      <c r="N47" s="19"/>
      <c r="O47" s="19"/>
      <c r="P47" s="19"/>
      <c r="R47">
        <f>M47</f>
        <v>0</v>
      </c>
      <c r="S47" t="e">
        <f t="shared" si="11"/>
        <v>#DIV/0!</v>
      </c>
      <c r="T47">
        <f>N47</f>
        <v>0</v>
      </c>
      <c r="U47" s="5"/>
      <c r="V47">
        <f>PI()*((R47/2)*(R47/2))</f>
        <v>0</v>
      </c>
      <c r="W47" t="e">
        <f>PI()*((S47/2)*(S47/2))</f>
        <v>#DIV/0!</v>
      </c>
      <c r="X47" t="e">
        <f>(T47*100)*(V47+W47+(SQRT(V47*W47)))/3</f>
        <v>#DIV/0!</v>
      </c>
      <c r="Y47" t="e">
        <f t="shared" si="8"/>
        <v>#DIV/0!</v>
      </c>
    </row>
    <row r="48" spans="1:25" x14ac:dyDescent="0.2">
      <c r="A48">
        <v>41</v>
      </c>
      <c r="B48" s="19"/>
      <c r="C48" s="19"/>
      <c r="D48" s="19"/>
      <c r="E48" s="19"/>
      <c r="F48">
        <f t="shared" si="23"/>
        <v>0</v>
      </c>
      <c r="G48">
        <f t="shared" si="24"/>
        <v>0</v>
      </c>
      <c r="H48">
        <f t="shared" si="25"/>
        <v>0</v>
      </c>
      <c r="I48">
        <f t="shared" si="26"/>
        <v>0</v>
      </c>
      <c r="L48" s="10">
        <v>41</v>
      </c>
      <c r="M48" s="19"/>
      <c r="N48" s="19"/>
      <c r="O48" s="19"/>
      <c r="P48" s="19"/>
      <c r="R48">
        <f t="shared" ref="R48:R90" si="27">M48</f>
        <v>0</v>
      </c>
      <c r="S48" t="e">
        <f t="shared" si="11"/>
        <v>#DIV/0!</v>
      </c>
      <c r="T48">
        <f t="shared" ref="T48:T90" si="28">N48</f>
        <v>0</v>
      </c>
      <c r="U48" s="5"/>
      <c r="V48">
        <f t="shared" ref="V48:V90" si="29">PI()*((R48/2)*(R48/2))</f>
        <v>0</v>
      </c>
      <c r="W48" t="e">
        <f t="shared" ref="W48:W90" si="30">PI()*((S48/2)*(S48/2))</f>
        <v>#DIV/0!</v>
      </c>
      <c r="X48" t="e">
        <f t="shared" ref="X48:X90" si="31">(T48*100)*(V48+W48+(SQRT(V48*W48)))/3</f>
        <v>#DIV/0!</v>
      </c>
      <c r="Y48" t="e">
        <f t="shared" ref="Y48:Y90" si="32">X48/1000000</f>
        <v>#DIV/0!</v>
      </c>
    </row>
    <row r="49" spans="1:25" x14ac:dyDescent="0.2">
      <c r="A49">
        <v>42</v>
      </c>
      <c r="B49" s="19"/>
      <c r="C49" s="19"/>
      <c r="D49" s="19"/>
      <c r="E49" s="19"/>
      <c r="F49">
        <f t="shared" si="23"/>
        <v>0</v>
      </c>
      <c r="G49">
        <f t="shared" si="24"/>
        <v>0</v>
      </c>
      <c r="H49">
        <f t="shared" si="25"/>
        <v>0</v>
      </c>
      <c r="I49">
        <f t="shared" si="26"/>
        <v>0</v>
      </c>
      <c r="L49" s="10">
        <v>42</v>
      </c>
      <c r="M49" s="19"/>
      <c r="N49" s="19"/>
      <c r="O49" s="19"/>
      <c r="P49" s="19"/>
      <c r="R49">
        <f t="shared" si="27"/>
        <v>0</v>
      </c>
      <c r="S49" t="e">
        <f t="shared" si="11"/>
        <v>#DIV/0!</v>
      </c>
      <c r="T49">
        <f t="shared" si="28"/>
        <v>0</v>
      </c>
      <c r="U49" s="5"/>
      <c r="V49">
        <f t="shared" si="29"/>
        <v>0</v>
      </c>
      <c r="W49" t="e">
        <f t="shared" si="30"/>
        <v>#DIV/0!</v>
      </c>
      <c r="X49" t="e">
        <f t="shared" si="31"/>
        <v>#DIV/0!</v>
      </c>
      <c r="Y49" t="e">
        <f t="shared" si="32"/>
        <v>#DIV/0!</v>
      </c>
    </row>
    <row r="50" spans="1:25" x14ac:dyDescent="0.2">
      <c r="A50">
        <v>43</v>
      </c>
      <c r="B50" s="19"/>
      <c r="C50" s="19"/>
      <c r="D50" s="19"/>
      <c r="E50" s="19"/>
      <c r="F50">
        <f t="shared" si="23"/>
        <v>0</v>
      </c>
      <c r="G50">
        <f t="shared" si="24"/>
        <v>0</v>
      </c>
      <c r="H50">
        <f t="shared" si="25"/>
        <v>0</v>
      </c>
      <c r="I50">
        <f t="shared" si="26"/>
        <v>0</v>
      </c>
      <c r="L50" s="10">
        <v>43</v>
      </c>
      <c r="M50" s="19"/>
      <c r="N50" s="19"/>
      <c r="O50" s="19"/>
      <c r="P50" s="19"/>
      <c r="R50">
        <f t="shared" si="27"/>
        <v>0</v>
      </c>
      <c r="S50" t="e">
        <f t="shared" si="11"/>
        <v>#DIV/0!</v>
      </c>
      <c r="T50">
        <f t="shared" si="28"/>
        <v>0</v>
      </c>
      <c r="U50" s="5"/>
      <c r="V50">
        <f t="shared" si="29"/>
        <v>0</v>
      </c>
      <c r="W50" t="e">
        <f t="shared" si="30"/>
        <v>#DIV/0!</v>
      </c>
      <c r="X50" t="e">
        <f t="shared" si="31"/>
        <v>#DIV/0!</v>
      </c>
      <c r="Y50" t="e">
        <f t="shared" si="32"/>
        <v>#DIV/0!</v>
      </c>
    </row>
    <row r="51" spans="1:25" x14ac:dyDescent="0.2">
      <c r="A51">
        <v>44</v>
      </c>
      <c r="B51" s="19"/>
      <c r="C51" s="19"/>
      <c r="D51" s="19"/>
      <c r="E51" s="19"/>
      <c r="F51">
        <f t="shared" si="23"/>
        <v>0</v>
      </c>
      <c r="G51">
        <f t="shared" si="24"/>
        <v>0</v>
      </c>
      <c r="H51">
        <f t="shared" si="25"/>
        <v>0</v>
      </c>
      <c r="I51">
        <f t="shared" si="26"/>
        <v>0</v>
      </c>
      <c r="L51" s="10">
        <v>44</v>
      </c>
      <c r="M51" s="19"/>
      <c r="N51" s="19"/>
      <c r="O51" s="19"/>
      <c r="P51" s="19"/>
      <c r="R51">
        <f t="shared" si="27"/>
        <v>0</v>
      </c>
      <c r="S51" t="e">
        <f t="shared" si="11"/>
        <v>#DIV/0!</v>
      </c>
      <c r="T51">
        <f t="shared" si="28"/>
        <v>0</v>
      </c>
      <c r="U51" s="5"/>
      <c r="V51">
        <f t="shared" si="29"/>
        <v>0</v>
      </c>
      <c r="W51" t="e">
        <f t="shared" si="30"/>
        <v>#DIV/0!</v>
      </c>
      <c r="X51" t="e">
        <f t="shared" si="31"/>
        <v>#DIV/0!</v>
      </c>
      <c r="Y51" t="e">
        <f t="shared" si="32"/>
        <v>#DIV/0!</v>
      </c>
    </row>
    <row r="52" spans="1:25" x14ac:dyDescent="0.2">
      <c r="A52">
        <v>45</v>
      </c>
      <c r="B52" s="19"/>
      <c r="C52" s="19"/>
      <c r="D52" s="19"/>
      <c r="E52" s="19"/>
      <c r="F52">
        <f t="shared" si="23"/>
        <v>0</v>
      </c>
      <c r="G52">
        <f t="shared" si="24"/>
        <v>0</v>
      </c>
      <c r="H52">
        <f t="shared" si="25"/>
        <v>0</v>
      </c>
      <c r="I52">
        <f t="shared" si="26"/>
        <v>0</v>
      </c>
      <c r="L52" s="10">
        <v>45</v>
      </c>
      <c r="M52" s="19"/>
      <c r="N52" s="19"/>
      <c r="O52" s="19"/>
      <c r="P52" s="19"/>
      <c r="R52">
        <f t="shared" si="27"/>
        <v>0</v>
      </c>
      <c r="S52" t="e">
        <f t="shared" si="11"/>
        <v>#DIV/0!</v>
      </c>
      <c r="T52">
        <f t="shared" si="28"/>
        <v>0</v>
      </c>
      <c r="U52" s="5"/>
      <c r="V52">
        <f t="shared" si="29"/>
        <v>0</v>
      </c>
      <c r="W52" t="e">
        <f t="shared" si="30"/>
        <v>#DIV/0!</v>
      </c>
      <c r="X52" t="e">
        <f t="shared" si="31"/>
        <v>#DIV/0!</v>
      </c>
      <c r="Y52" t="e">
        <f t="shared" si="32"/>
        <v>#DIV/0!</v>
      </c>
    </row>
    <row r="53" spans="1:25" x14ac:dyDescent="0.2">
      <c r="A53">
        <v>46</v>
      </c>
      <c r="B53" s="19"/>
      <c r="C53" s="19"/>
      <c r="D53" s="19"/>
      <c r="E53" s="19"/>
      <c r="F53">
        <f t="shared" si="23"/>
        <v>0</v>
      </c>
      <c r="G53">
        <f t="shared" si="24"/>
        <v>0</v>
      </c>
      <c r="H53">
        <f t="shared" si="25"/>
        <v>0</v>
      </c>
      <c r="I53">
        <f t="shared" si="26"/>
        <v>0</v>
      </c>
      <c r="L53" s="10">
        <v>46</v>
      </c>
      <c r="M53" s="19"/>
      <c r="N53" s="19"/>
      <c r="O53" s="19"/>
      <c r="P53" s="19"/>
      <c r="R53">
        <f t="shared" si="27"/>
        <v>0</v>
      </c>
      <c r="S53" t="e">
        <f t="shared" si="11"/>
        <v>#DIV/0!</v>
      </c>
      <c r="T53">
        <f t="shared" si="28"/>
        <v>0</v>
      </c>
      <c r="U53" s="5"/>
      <c r="V53">
        <f t="shared" si="29"/>
        <v>0</v>
      </c>
      <c r="W53" t="e">
        <f t="shared" si="30"/>
        <v>#DIV/0!</v>
      </c>
      <c r="X53" t="e">
        <f t="shared" si="31"/>
        <v>#DIV/0!</v>
      </c>
      <c r="Y53" t="e">
        <f t="shared" si="32"/>
        <v>#DIV/0!</v>
      </c>
    </row>
    <row r="54" spans="1:25" x14ac:dyDescent="0.2">
      <c r="A54">
        <v>47</v>
      </c>
      <c r="B54" s="19"/>
      <c r="C54" s="19"/>
      <c r="D54" s="19"/>
      <c r="E54" s="19"/>
      <c r="F54">
        <f t="shared" si="23"/>
        <v>0</v>
      </c>
      <c r="G54">
        <f t="shared" si="24"/>
        <v>0</v>
      </c>
      <c r="H54">
        <f t="shared" si="25"/>
        <v>0</v>
      </c>
      <c r="I54">
        <f t="shared" si="26"/>
        <v>0</v>
      </c>
      <c r="L54" s="10">
        <v>47</v>
      </c>
      <c r="M54" s="19"/>
      <c r="N54" s="19"/>
      <c r="O54" s="19"/>
      <c r="P54" s="19"/>
      <c r="R54">
        <f t="shared" si="27"/>
        <v>0</v>
      </c>
      <c r="S54" t="e">
        <f t="shared" si="11"/>
        <v>#DIV/0!</v>
      </c>
      <c r="T54">
        <f t="shared" si="28"/>
        <v>0</v>
      </c>
      <c r="U54" s="5"/>
      <c r="V54">
        <f t="shared" si="29"/>
        <v>0</v>
      </c>
      <c r="W54" t="e">
        <f t="shared" si="30"/>
        <v>#DIV/0!</v>
      </c>
      <c r="X54" t="e">
        <f t="shared" si="31"/>
        <v>#DIV/0!</v>
      </c>
      <c r="Y54" t="e">
        <f t="shared" si="32"/>
        <v>#DIV/0!</v>
      </c>
    </row>
    <row r="55" spans="1:25" x14ac:dyDescent="0.2">
      <c r="A55">
        <v>48</v>
      </c>
      <c r="B55" s="19"/>
      <c r="C55" s="19"/>
      <c r="D55" s="19"/>
      <c r="E55" s="19"/>
      <c r="F55">
        <f t="shared" si="23"/>
        <v>0</v>
      </c>
      <c r="G55">
        <f t="shared" si="24"/>
        <v>0</v>
      </c>
      <c r="H55">
        <f t="shared" si="25"/>
        <v>0</v>
      </c>
      <c r="I55">
        <f t="shared" si="26"/>
        <v>0</v>
      </c>
      <c r="L55" s="10">
        <v>48</v>
      </c>
      <c r="M55" s="19"/>
      <c r="N55" s="19"/>
      <c r="O55" s="19"/>
      <c r="P55" s="19"/>
      <c r="R55">
        <f t="shared" si="27"/>
        <v>0</v>
      </c>
      <c r="S55" t="e">
        <f t="shared" si="11"/>
        <v>#DIV/0!</v>
      </c>
      <c r="T55">
        <f t="shared" si="28"/>
        <v>0</v>
      </c>
      <c r="U55" s="5"/>
      <c r="V55">
        <f t="shared" si="29"/>
        <v>0</v>
      </c>
      <c r="W55" t="e">
        <f t="shared" si="30"/>
        <v>#DIV/0!</v>
      </c>
      <c r="X55" t="e">
        <f t="shared" si="31"/>
        <v>#DIV/0!</v>
      </c>
      <c r="Y55" t="e">
        <f t="shared" si="32"/>
        <v>#DIV/0!</v>
      </c>
    </row>
    <row r="56" spans="1:25" x14ac:dyDescent="0.2">
      <c r="A56">
        <v>49</v>
      </c>
      <c r="B56" s="19"/>
      <c r="C56" s="19"/>
      <c r="D56" s="19"/>
      <c r="E56" s="19"/>
      <c r="F56">
        <f t="shared" si="23"/>
        <v>0</v>
      </c>
      <c r="G56">
        <f t="shared" si="24"/>
        <v>0</v>
      </c>
      <c r="H56">
        <f t="shared" si="25"/>
        <v>0</v>
      </c>
      <c r="I56">
        <f t="shared" si="26"/>
        <v>0</v>
      </c>
      <c r="L56" s="10">
        <v>49</v>
      </c>
      <c r="M56" s="19"/>
      <c r="N56" s="19"/>
      <c r="O56" s="19"/>
      <c r="P56" s="19"/>
      <c r="R56">
        <f t="shared" si="27"/>
        <v>0</v>
      </c>
      <c r="S56" t="e">
        <f t="shared" si="11"/>
        <v>#DIV/0!</v>
      </c>
      <c r="T56">
        <f t="shared" si="28"/>
        <v>0</v>
      </c>
      <c r="U56" s="5"/>
      <c r="V56">
        <f t="shared" si="29"/>
        <v>0</v>
      </c>
      <c r="W56" t="e">
        <f t="shared" si="30"/>
        <v>#DIV/0!</v>
      </c>
      <c r="X56" t="e">
        <f t="shared" si="31"/>
        <v>#DIV/0!</v>
      </c>
      <c r="Y56" t="e">
        <f t="shared" si="32"/>
        <v>#DIV/0!</v>
      </c>
    </row>
    <row r="57" spans="1:25" x14ac:dyDescent="0.2">
      <c r="A57">
        <v>50</v>
      </c>
      <c r="B57" s="19"/>
      <c r="C57" s="19"/>
      <c r="D57" s="19"/>
      <c r="E57" s="19"/>
      <c r="F57">
        <f t="shared" si="23"/>
        <v>0</v>
      </c>
      <c r="G57">
        <f t="shared" si="24"/>
        <v>0</v>
      </c>
      <c r="H57">
        <f t="shared" si="25"/>
        <v>0</v>
      </c>
      <c r="I57">
        <f t="shared" si="26"/>
        <v>0</v>
      </c>
      <c r="L57" s="10">
        <v>50</v>
      </c>
      <c r="M57" s="19"/>
      <c r="N57" s="19"/>
      <c r="O57" s="19"/>
      <c r="P57" s="19"/>
      <c r="R57">
        <f t="shared" si="27"/>
        <v>0</v>
      </c>
      <c r="S57" t="e">
        <f t="shared" si="11"/>
        <v>#DIV/0!</v>
      </c>
      <c r="T57">
        <f t="shared" si="28"/>
        <v>0</v>
      </c>
      <c r="U57" s="5"/>
      <c r="V57">
        <f t="shared" si="29"/>
        <v>0</v>
      </c>
      <c r="W57" t="e">
        <f t="shared" si="30"/>
        <v>#DIV/0!</v>
      </c>
      <c r="X57" t="e">
        <f t="shared" si="31"/>
        <v>#DIV/0!</v>
      </c>
      <c r="Y57" t="e">
        <f t="shared" si="32"/>
        <v>#DIV/0!</v>
      </c>
    </row>
    <row r="58" spans="1:25" x14ac:dyDescent="0.2">
      <c r="A58">
        <v>51</v>
      </c>
      <c r="B58" s="19"/>
      <c r="C58" s="19"/>
      <c r="D58" s="19"/>
      <c r="E58" s="19"/>
      <c r="F58">
        <f t="shared" si="23"/>
        <v>0</v>
      </c>
      <c r="G58">
        <f t="shared" si="24"/>
        <v>0</v>
      </c>
      <c r="H58">
        <f t="shared" si="25"/>
        <v>0</v>
      </c>
      <c r="I58">
        <f t="shared" si="26"/>
        <v>0</v>
      </c>
      <c r="L58" s="10">
        <v>51</v>
      </c>
      <c r="M58" s="19"/>
      <c r="N58" s="19"/>
      <c r="O58" s="19"/>
      <c r="P58" s="19"/>
      <c r="R58">
        <f t="shared" si="27"/>
        <v>0</v>
      </c>
      <c r="S58" t="e">
        <f t="shared" si="11"/>
        <v>#DIV/0!</v>
      </c>
      <c r="T58">
        <f t="shared" si="28"/>
        <v>0</v>
      </c>
      <c r="U58" s="5"/>
      <c r="V58">
        <f t="shared" si="29"/>
        <v>0</v>
      </c>
      <c r="W58" t="e">
        <f t="shared" si="30"/>
        <v>#DIV/0!</v>
      </c>
      <c r="X58" t="e">
        <f t="shared" si="31"/>
        <v>#DIV/0!</v>
      </c>
      <c r="Y58" t="e">
        <f t="shared" si="32"/>
        <v>#DIV/0!</v>
      </c>
    </row>
    <row r="59" spans="1:25" x14ac:dyDescent="0.2">
      <c r="A59">
        <v>52</v>
      </c>
      <c r="B59" s="19"/>
      <c r="C59" s="19"/>
      <c r="D59" s="19"/>
      <c r="E59" s="19"/>
      <c r="F59">
        <f t="shared" si="23"/>
        <v>0</v>
      </c>
      <c r="G59">
        <f t="shared" si="24"/>
        <v>0</v>
      </c>
      <c r="H59">
        <f t="shared" si="25"/>
        <v>0</v>
      </c>
      <c r="I59">
        <f t="shared" si="26"/>
        <v>0</v>
      </c>
      <c r="L59" s="10">
        <v>52</v>
      </c>
      <c r="M59" s="19"/>
      <c r="N59" s="19"/>
      <c r="O59" s="19"/>
      <c r="P59" s="19"/>
      <c r="R59">
        <f t="shared" si="27"/>
        <v>0</v>
      </c>
      <c r="S59" t="e">
        <f t="shared" si="11"/>
        <v>#DIV/0!</v>
      </c>
      <c r="T59">
        <f t="shared" si="28"/>
        <v>0</v>
      </c>
      <c r="U59" s="5"/>
      <c r="V59">
        <f t="shared" si="29"/>
        <v>0</v>
      </c>
      <c r="W59" t="e">
        <f t="shared" si="30"/>
        <v>#DIV/0!</v>
      </c>
      <c r="X59" t="e">
        <f t="shared" si="31"/>
        <v>#DIV/0!</v>
      </c>
      <c r="Y59" t="e">
        <f t="shared" si="32"/>
        <v>#DIV/0!</v>
      </c>
    </row>
    <row r="60" spans="1:25" x14ac:dyDescent="0.2">
      <c r="A60">
        <v>53</v>
      </c>
      <c r="B60" s="19"/>
      <c r="C60" s="19"/>
      <c r="D60" s="19"/>
      <c r="E60" s="19"/>
      <c r="F60">
        <f t="shared" si="23"/>
        <v>0</v>
      </c>
      <c r="G60">
        <f t="shared" si="24"/>
        <v>0</v>
      </c>
      <c r="H60">
        <f t="shared" si="25"/>
        <v>0</v>
      </c>
      <c r="I60">
        <f t="shared" si="26"/>
        <v>0</v>
      </c>
      <c r="L60" s="10">
        <v>53</v>
      </c>
      <c r="M60" s="19"/>
      <c r="N60" s="19"/>
      <c r="O60" s="19"/>
      <c r="P60" s="19"/>
      <c r="R60">
        <f t="shared" si="27"/>
        <v>0</v>
      </c>
      <c r="S60" t="e">
        <f t="shared" si="11"/>
        <v>#DIV/0!</v>
      </c>
      <c r="T60">
        <f t="shared" si="28"/>
        <v>0</v>
      </c>
      <c r="U60" s="5"/>
      <c r="V60">
        <f t="shared" si="29"/>
        <v>0</v>
      </c>
      <c r="W60" t="e">
        <f t="shared" si="30"/>
        <v>#DIV/0!</v>
      </c>
      <c r="X60" t="e">
        <f t="shared" si="31"/>
        <v>#DIV/0!</v>
      </c>
      <c r="Y60" t="e">
        <f t="shared" si="32"/>
        <v>#DIV/0!</v>
      </c>
    </row>
    <row r="61" spans="1:25" x14ac:dyDescent="0.2">
      <c r="A61">
        <v>54</v>
      </c>
      <c r="B61" s="19"/>
      <c r="C61" s="19"/>
      <c r="D61" s="19"/>
      <c r="E61" s="19"/>
      <c r="F61">
        <f t="shared" si="23"/>
        <v>0</v>
      </c>
      <c r="G61">
        <f t="shared" si="24"/>
        <v>0</v>
      </c>
      <c r="H61">
        <f t="shared" si="25"/>
        <v>0</v>
      </c>
      <c r="I61">
        <f t="shared" si="26"/>
        <v>0</v>
      </c>
      <c r="L61" s="10">
        <v>54</v>
      </c>
      <c r="M61" s="19"/>
      <c r="N61" s="19"/>
      <c r="O61" s="19"/>
      <c r="P61" s="19"/>
      <c r="R61">
        <f t="shared" si="27"/>
        <v>0</v>
      </c>
      <c r="S61" t="e">
        <f t="shared" si="11"/>
        <v>#DIV/0!</v>
      </c>
      <c r="T61">
        <f t="shared" si="28"/>
        <v>0</v>
      </c>
      <c r="U61" s="5"/>
      <c r="V61">
        <f t="shared" si="29"/>
        <v>0</v>
      </c>
      <c r="W61" t="e">
        <f t="shared" si="30"/>
        <v>#DIV/0!</v>
      </c>
      <c r="X61" t="e">
        <f t="shared" si="31"/>
        <v>#DIV/0!</v>
      </c>
      <c r="Y61" t="e">
        <f t="shared" si="32"/>
        <v>#DIV/0!</v>
      </c>
    </row>
    <row r="62" spans="1:25" x14ac:dyDescent="0.2">
      <c r="A62">
        <v>55</v>
      </c>
      <c r="B62" s="19"/>
      <c r="C62" s="19"/>
      <c r="D62" s="19"/>
      <c r="E62" s="19"/>
      <c r="F62">
        <f t="shared" si="23"/>
        <v>0</v>
      </c>
      <c r="G62">
        <f t="shared" si="24"/>
        <v>0</v>
      </c>
      <c r="H62">
        <f t="shared" si="25"/>
        <v>0</v>
      </c>
      <c r="I62">
        <f t="shared" si="26"/>
        <v>0</v>
      </c>
      <c r="L62" s="10">
        <v>55</v>
      </c>
      <c r="M62" s="19"/>
      <c r="N62" s="19"/>
      <c r="O62" s="19"/>
      <c r="P62" s="19"/>
      <c r="R62">
        <f t="shared" si="27"/>
        <v>0</v>
      </c>
      <c r="S62" t="e">
        <f t="shared" si="11"/>
        <v>#DIV/0!</v>
      </c>
      <c r="T62">
        <f t="shared" si="28"/>
        <v>0</v>
      </c>
      <c r="U62" s="5"/>
      <c r="V62">
        <f t="shared" si="29"/>
        <v>0</v>
      </c>
      <c r="W62" t="e">
        <f t="shared" si="30"/>
        <v>#DIV/0!</v>
      </c>
      <c r="X62" t="e">
        <f t="shared" si="31"/>
        <v>#DIV/0!</v>
      </c>
      <c r="Y62" t="e">
        <f t="shared" si="32"/>
        <v>#DIV/0!</v>
      </c>
    </row>
    <row r="63" spans="1:25" x14ac:dyDescent="0.2">
      <c r="A63">
        <v>56</v>
      </c>
      <c r="B63" s="19"/>
      <c r="C63" s="19"/>
      <c r="D63" s="19"/>
      <c r="E63" s="19"/>
      <c r="F63">
        <f t="shared" si="23"/>
        <v>0</v>
      </c>
      <c r="G63">
        <f t="shared" si="24"/>
        <v>0</v>
      </c>
      <c r="H63">
        <f t="shared" si="25"/>
        <v>0</v>
      </c>
      <c r="I63">
        <f t="shared" si="26"/>
        <v>0</v>
      </c>
      <c r="L63" s="10">
        <v>56</v>
      </c>
      <c r="M63" s="19"/>
      <c r="N63" s="19"/>
      <c r="O63" s="19"/>
      <c r="P63" s="19"/>
      <c r="R63">
        <f t="shared" si="27"/>
        <v>0</v>
      </c>
      <c r="S63" t="e">
        <f t="shared" si="11"/>
        <v>#DIV/0!</v>
      </c>
      <c r="T63">
        <f t="shared" si="28"/>
        <v>0</v>
      </c>
      <c r="U63" s="5"/>
      <c r="V63">
        <f t="shared" si="29"/>
        <v>0</v>
      </c>
      <c r="W63" t="e">
        <f t="shared" si="30"/>
        <v>#DIV/0!</v>
      </c>
      <c r="X63" t="e">
        <f t="shared" si="31"/>
        <v>#DIV/0!</v>
      </c>
      <c r="Y63" t="e">
        <f t="shared" si="32"/>
        <v>#DIV/0!</v>
      </c>
    </row>
    <row r="64" spans="1:25" x14ac:dyDescent="0.2">
      <c r="A64">
        <v>57</v>
      </c>
      <c r="B64" s="19"/>
      <c r="C64" s="19"/>
      <c r="D64" s="19"/>
      <c r="E64" s="19"/>
      <c r="F64">
        <f t="shared" si="23"/>
        <v>0</v>
      </c>
      <c r="G64">
        <f t="shared" si="24"/>
        <v>0</v>
      </c>
      <c r="H64">
        <f t="shared" si="25"/>
        <v>0</v>
      </c>
      <c r="I64">
        <f t="shared" si="26"/>
        <v>0</v>
      </c>
      <c r="L64" s="10">
        <v>57</v>
      </c>
      <c r="M64" s="19"/>
      <c r="N64" s="19"/>
      <c r="O64" s="19"/>
      <c r="P64" s="19"/>
      <c r="R64">
        <f t="shared" si="27"/>
        <v>0</v>
      </c>
      <c r="S64" t="e">
        <f t="shared" si="11"/>
        <v>#DIV/0!</v>
      </c>
      <c r="T64">
        <f t="shared" si="28"/>
        <v>0</v>
      </c>
      <c r="U64" s="5"/>
      <c r="V64">
        <f t="shared" si="29"/>
        <v>0</v>
      </c>
      <c r="W64" t="e">
        <f t="shared" si="30"/>
        <v>#DIV/0!</v>
      </c>
      <c r="X64" t="e">
        <f t="shared" si="31"/>
        <v>#DIV/0!</v>
      </c>
      <c r="Y64" t="e">
        <f t="shared" si="32"/>
        <v>#DIV/0!</v>
      </c>
    </row>
    <row r="65" spans="1:25" x14ac:dyDescent="0.2">
      <c r="A65">
        <v>58</v>
      </c>
      <c r="B65" s="19"/>
      <c r="C65" s="19"/>
      <c r="D65" s="19"/>
      <c r="E65" s="19"/>
      <c r="F65">
        <f t="shared" si="23"/>
        <v>0</v>
      </c>
      <c r="G65">
        <f t="shared" si="24"/>
        <v>0</v>
      </c>
      <c r="H65">
        <f t="shared" si="25"/>
        <v>0</v>
      </c>
      <c r="I65">
        <f t="shared" si="26"/>
        <v>0</v>
      </c>
      <c r="L65" s="10">
        <v>58</v>
      </c>
      <c r="M65" s="19"/>
      <c r="N65" s="19"/>
      <c r="O65" s="19"/>
      <c r="P65" s="19"/>
      <c r="R65">
        <f t="shared" si="27"/>
        <v>0</v>
      </c>
      <c r="S65" t="e">
        <f t="shared" si="11"/>
        <v>#DIV/0!</v>
      </c>
      <c r="T65">
        <f t="shared" si="28"/>
        <v>0</v>
      </c>
      <c r="U65" s="5"/>
      <c r="V65">
        <f t="shared" si="29"/>
        <v>0</v>
      </c>
      <c r="W65" t="e">
        <f t="shared" si="30"/>
        <v>#DIV/0!</v>
      </c>
      <c r="X65" t="e">
        <f t="shared" si="31"/>
        <v>#DIV/0!</v>
      </c>
      <c r="Y65" t="e">
        <f t="shared" si="32"/>
        <v>#DIV/0!</v>
      </c>
    </row>
    <row r="66" spans="1:25" x14ac:dyDescent="0.2">
      <c r="A66">
        <v>59</v>
      </c>
      <c r="B66" s="19"/>
      <c r="C66" s="19"/>
      <c r="D66" s="19"/>
      <c r="E66" s="19"/>
      <c r="F66">
        <f t="shared" si="23"/>
        <v>0</v>
      </c>
      <c r="G66">
        <f t="shared" si="24"/>
        <v>0</v>
      </c>
      <c r="H66">
        <f t="shared" si="25"/>
        <v>0</v>
      </c>
      <c r="I66">
        <f t="shared" si="26"/>
        <v>0</v>
      </c>
      <c r="L66" s="10">
        <v>59</v>
      </c>
      <c r="M66" s="19"/>
      <c r="N66" s="19"/>
      <c r="O66" s="19"/>
      <c r="P66" s="19"/>
      <c r="R66">
        <f t="shared" si="27"/>
        <v>0</v>
      </c>
      <c r="S66" t="e">
        <f t="shared" si="11"/>
        <v>#DIV/0!</v>
      </c>
      <c r="T66">
        <f t="shared" si="28"/>
        <v>0</v>
      </c>
      <c r="U66" s="5"/>
      <c r="V66">
        <f t="shared" si="29"/>
        <v>0</v>
      </c>
      <c r="W66" t="e">
        <f t="shared" si="30"/>
        <v>#DIV/0!</v>
      </c>
      <c r="X66" t="e">
        <f t="shared" si="31"/>
        <v>#DIV/0!</v>
      </c>
      <c r="Y66" t="e">
        <f t="shared" si="32"/>
        <v>#DIV/0!</v>
      </c>
    </row>
    <row r="67" spans="1:25" x14ac:dyDescent="0.2">
      <c r="A67">
        <v>60</v>
      </c>
      <c r="B67" s="19"/>
      <c r="C67" s="19"/>
      <c r="D67" s="19"/>
      <c r="E67" s="19"/>
      <c r="F67">
        <f t="shared" si="23"/>
        <v>0</v>
      </c>
      <c r="G67">
        <f t="shared" si="24"/>
        <v>0</v>
      </c>
      <c r="H67">
        <f t="shared" si="25"/>
        <v>0</v>
      </c>
      <c r="I67">
        <f t="shared" si="26"/>
        <v>0</v>
      </c>
      <c r="L67" s="10">
        <v>60</v>
      </c>
      <c r="M67" s="19"/>
      <c r="N67" s="19"/>
      <c r="O67" s="19"/>
      <c r="P67" s="19"/>
      <c r="R67">
        <f t="shared" si="27"/>
        <v>0</v>
      </c>
      <c r="S67" t="e">
        <f t="shared" si="11"/>
        <v>#DIV/0!</v>
      </c>
      <c r="T67">
        <f t="shared" si="28"/>
        <v>0</v>
      </c>
      <c r="U67" s="5"/>
      <c r="V67">
        <f t="shared" si="29"/>
        <v>0</v>
      </c>
      <c r="W67" t="e">
        <f t="shared" si="30"/>
        <v>#DIV/0!</v>
      </c>
      <c r="X67" t="e">
        <f t="shared" si="31"/>
        <v>#DIV/0!</v>
      </c>
      <c r="Y67" t="e">
        <f t="shared" si="32"/>
        <v>#DIV/0!</v>
      </c>
    </row>
    <row r="68" spans="1:25" x14ac:dyDescent="0.2">
      <c r="A68">
        <v>61</v>
      </c>
      <c r="B68" s="19"/>
      <c r="C68" s="19"/>
      <c r="D68" s="19"/>
      <c r="E68" s="19"/>
      <c r="F68">
        <f t="shared" si="23"/>
        <v>0</v>
      </c>
      <c r="G68">
        <f t="shared" si="24"/>
        <v>0</v>
      </c>
      <c r="H68">
        <f t="shared" si="25"/>
        <v>0</v>
      </c>
      <c r="I68">
        <f t="shared" si="26"/>
        <v>0</v>
      </c>
      <c r="L68" s="10">
        <v>61</v>
      </c>
      <c r="M68" s="19"/>
      <c r="N68" s="19"/>
      <c r="O68" s="19"/>
      <c r="P68" s="19"/>
      <c r="R68">
        <f t="shared" si="27"/>
        <v>0</v>
      </c>
      <c r="S68" t="e">
        <f t="shared" si="11"/>
        <v>#DIV/0!</v>
      </c>
      <c r="T68">
        <f t="shared" si="28"/>
        <v>0</v>
      </c>
      <c r="U68" s="5"/>
      <c r="V68">
        <f t="shared" si="29"/>
        <v>0</v>
      </c>
      <c r="W68" t="e">
        <f t="shared" si="30"/>
        <v>#DIV/0!</v>
      </c>
      <c r="X68" t="e">
        <f t="shared" si="31"/>
        <v>#DIV/0!</v>
      </c>
      <c r="Y68" t="e">
        <f t="shared" si="32"/>
        <v>#DIV/0!</v>
      </c>
    </row>
    <row r="69" spans="1:25" x14ac:dyDescent="0.2">
      <c r="A69">
        <v>62</v>
      </c>
      <c r="B69" s="19"/>
      <c r="C69" s="19"/>
      <c r="D69" s="19"/>
      <c r="E69" s="19"/>
      <c r="F69">
        <f t="shared" si="23"/>
        <v>0</v>
      </c>
      <c r="G69">
        <f t="shared" si="24"/>
        <v>0</v>
      </c>
      <c r="H69">
        <f t="shared" si="25"/>
        <v>0</v>
      </c>
      <c r="I69">
        <f t="shared" si="26"/>
        <v>0</v>
      </c>
      <c r="L69" s="10">
        <v>62</v>
      </c>
      <c r="M69" s="19"/>
      <c r="N69" s="19"/>
      <c r="O69" s="19"/>
      <c r="P69" s="19"/>
      <c r="R69">
        <f t="shared" si="27"/>
        <v>0</v>
      </c>
      <c r="S69" t="e">
        <f t="shared" si="11"/>
        <v>#DIV/0!</v>
      </c>
      <c r="T69">
        <f t="shared" si="28"/>
        <v>0</v>
      </c>
      <c r="U69" s="5"/>
      <c r="V69">
        <f t="shared" si="29"/>
        <v>0</v>
      </c>
      <c r="W69" t="e">
        <f t="shared" si="30"/>
        <v>#DIV/0!</v>
      </c>
      <c r="X69" t="e">
        <f t="shared" si="31"/>
        <v>#DIV/0!</v>
      </c>
      <c r="Y69" t="e">
        <f t="shared" si="32"/>
        <v>#DIV/0!</v>
      </c>
    </row>
    <row r="70" spans="1:25" x14ac:dyDescent="0.2">
      <c r="A70">
        <v>63</v>
      </c>
      <c r="B70" s="19"/>
      <c r="C70" s="19"/>
      <c r="D70" s="19"/>
      <c r="E70" s="19"/>
      <c r="F70">
        <f t="shared" si="23"/>
        <v>0</v>
      </c>
      <c r="G70">
        <f t="shared" si="24"/>
        <v>0</v>
      </c>
      <c r="H70">
        <f t="shared" si="25"/>
        <v>0</v>
      </c>
      <c r="I70">
        <f t="shared" si="26"/>
        <v>0</v>
      </c>
      <c r="L70" s="10">
        <v>63</v>
      </c>
      <c r="M70" s="19"/>
      <c r="N70" s="19"/>
      <c r="O70" s="19"/>
      <c r="P70" s="19"/>
      <c r="R70">
        <f t="shared" si="27"/>
        <v>0</v>
      </c>
      <c r="S70" t="e">
        <f t="shared" si="11"/>
        <v>#DIV/0!</v>
      </c>
      <c r="T70">
        <f t="shared" si="28"/>
        <v>0</v>
      </c>
      <c r="U70" s="5"/>
      <c r="V70">
        <f t="shared" si="29"/>
        <v>0</v>
      </c>
      <c r="W70" t="e">
        <f t="shared" si="30"/>
        <v>#DIV/0!</v>
      </c>
      <c r="X70" t="e">
        <f t="shared" si="31"/>
        <v>#DIV/0!</v>
      </c>
      <c r="Y70" t="e">
        <f t="shared" si="32"/>
        <v>#DIV/0!</v>
      </c>
    </row>
    <row r="71" spans="1:25" x14ac:dyDescent="0.2">
      <c r="A71">
        <v>64</v>
      </c>
      <c r="B71" s="19"/>
      <c r="C71" s="19"/>
      <c r="D71" s="19"/>
      <c r="E71" s="19"/>
      <c r="F71">
        <f t="shared" si="23"/>
        <v>0</v>
      </c>
      <c r="G71">
        <f t="shared" si="24"/>
        <v>0</v>
      </c>
      <c r="H71">
        <f t="shared" si="25"/>
        <v>0</v>
      </c>
      <c r="I71">
        <f t="shared" si="26"/>
        <v>0</v>
      </c>
      <c r="L71" s="10">
        <v>64</v>
      </c>
      <c r="M71" s="19"/>
      <c r="N71" s="19"/>
      <c r="O71" s="19"/>
      <c r="P71" s="19"/>
      <c r="R71">
        <f t="shared" si="27"/>
        <v>0</v>
      </c>
      <c r="S71" t="e">
        <f t="shared" si="11"/>
        <v>#DIV/0!</v>
      </c>
      <c r="T71">
        <f t="shared" si="28"/>
        <v>0</v>
      </c>
      <c r="U71" s="5"/>
      <c r="V71">
        <f t="shared" si="29"/>
        <v>0</v>
      </c>
      <c r="W71" t="e">
        <f t="shared" si="30"/>
        <v>#DIV/0!</v>
      </c>
      <c r="X71" t="e">
        <f t="shared" si="31"/>
        <v>#DIV/0!</v>
      </c>
      <c r="Y71" t="e">
        <f t="shared" si="32"/>
        <v>#DIV/0!</v>
      </c>
    </row>
    <row r="72" spans="1:25" x14ac:dyDescent="0.2">
      <c r="A72">
        <v>65</v>
      </c>
      <c r="B72" s="19"/>
      <c r="C72" s="19"/>
      <c r="D72" s="19"/>
      <c r="E72" s="19"/>
      <c r="F72">
        <f t="shared" si="23"/>
        <v>0</v>
      </c>
      <c r="G72">
        <f t="shared" si="24"/>
        <v>0</v>
      </c>
      <c r="H72">
        <f t="shared" si="25"/>
        <v>0</v>
      </c>
      <c r="I72">
        <f t="shared" si="26"/>
        <v>0</v>
      </c>
      <c r="L72" s="10">
        <v>65</v>
      </c>
      <c r="M72" s="19"/>
      <c r="N72" s="19"/>
      <c r="O72" s="19"/>
      <c r="P72" s="19"/>
      <c r="R72">
        <f t="shared" si="27"/>
        <v>0</v>
      </c>
      <c r="S72" t="e">
        <f t="shared" si="11"/>
        <v>#DIV/0!</v>
      </c>
      <c r="T72">
        <f t="shared" si="28"/>
        <v>0</v>
      </c>
      <c r="U72" s="5"/>
      <c r="V72">
        <f t="shared" si="29"/>
        <v>0</v>
      </c>
      <c r="W72" t="e">
        <f t="shared" si="30"/>
        <v>#DIV/0!</v>
      </c>
      <c r="X72" t="e">
        <f t="shared" si="31"/>
        <v>#DIV/0!</v>
      </c>
      <c r="Y72" t="e">
        <f t="shared" si="32"/>
        <v>#DIV/0!</v>
      </c>
    </row>
    <row r="73" spans="1:25" x14ac:dyDescent="0.2">
      <c r="A73">
        <v>66</v>
      </c>
      <c r="B73" s="19"/>
      <c r="C73" s="19"/>
      <c r="D73" s="19"/>
      <c r="E73" s="19"/>
      <c r="F73">
        <f t="shared" si="23"/>
        <v>0</v>
      </c>
      <c r="G73">
        <f t="shared" si="24"/>
        <v>0</v>
      </c>
      <c r="H73">
        <f t="shared" si="25"/>
        <v>0</v>
      </c>
      <c r="I73">
        <f t="shared" si="26"/>
        <v>0</v>
      </c>
      <c r="L73" s="10">
        <v>66</v>
      </c>
      <c r="M73" s="19"/>
      <c r="N73" s="19"/>
      <c r="O73" s="19"/>
      <c r="P73" s="19"/>
      <c r="R73">
        <f t="shared" si="27"/>
        <v>0</v>
      </c>
      <c r="S73" t="e">
        <f t="shared" ref="S73:S90" si="33">IF(P73="p",1,(1-(N73/R$4))*R73+1)</f>
        <v>#DIV/0!</v>
      </c>
      <c r="T73">
        <f t="shared" si="28"/>
        <v>0</v>
      </c>
      <c r="U73" s="5"/>
      <c r="V73">
        <f t="shared" si="29"/>
        <v>0</v>
      </c>
      <c r="W73" t="e">
        <f t="shared" si="30"/>
        <v>#DIV/0!</v>
      </c>
      <c r="X73" t="e">
        <f t="shared" si="31"/>
        <v>#DIV/0!</v>
      </c>
      <c r="Y73" t="e">
        <f t="shared" si="32"/>
        <v>#DIV/0!</v>
      </c>
    </row>
    <row r="74" spans="1:25" x14ac:dyDescent="0.2">
      <c r="A74">
        <v>67</v>
      </c>
      <c r="B74" s="19"/>
      <c r="C74" s="19"/>
      <c r="D74" s="19"/>
      <c r="E74" s="19"/>
      <c r="F74">
        <f t="shared" si="23"/>
        <v>0</v>
      </c>
      <c r="G74">
        <f t="shared" si="24"/>
        <v>0</v>
      </c>
      <c r="H74">
        <f t="shared" si="25"/>
        <v>0</v>
      </c>
      <c r="I74">
        <f t="shared" si="26"/>
        <v>0</v>
      </c>
      <c r="L74" s="10">
        <v>67</v>
      </c>
      <c r="M74" s="19"/>
      <c r="N74" s="19"/>
      <c r="O74" s="19"/>
      <c r="P74" s="19"/>
      <c r="R74">
        <f t="shared" si="27"/>
        <v>0</v>
      </c>
      <c r="S74" t="e">
        <f t="shared" si="33"/>
        <v>#DIV/0!</v>
      </c>
      <c r="T74">
        <f t="shared" si="28"/>
        <v>0</v>
      </c>
      <c r="U74" s="5"/>
      <c r="V74">
        <f t="shared" si="29"/>
        <v>0</v>
      </c>
      <c r="W74" t="e">
        <f t="shared" si="30"/>
        <v>#DIV/0!</v>
      </c>
      <c r="X74" t="e">
        <f t="shared" si="31"/>
        <v>#DIV/0!</v>
      </c>
      <c r="Y74" t="e">
        <f t="shared" si="32"/>
        <v>#DIV/0!</v>
      </c>
    </row>
    <row r="75" spans="1:25" x14ac:dyDescent="0.2">
      <c r="A75">
        <v>68</v>
      </c>
      <c r="B75" s="19"/>
      <c r="C75" s="19"/>
      <c r="D75" s="19"/>
      <c r="E75" s="19"/>
      <c r="F75">
        <f t="shared" si="23"/>
        <v>0</v>
      </c>
      <c r="G75">
        <f t="shared" si="24"/>
        <v>0</v>
      </c>
      <c r="H75">
        <f t="shared" si="25"/>
        <v>0</v>
      </c>
      <c r="I75">
        <f t="shared" si="26"/>
        <v>0</v>
      </c>
      <c r="L75" s="10">
        <v>68</v>
      </c>
      <c r="M75" s="19"/>
      <c r="N75" s="19"/>
      <c r="O75" s="19"/>
      <c r="P75" s="19"/>
      <c r="R75">
        <f t="shared" si="27"/>
        <v>0</v>
      </c>
      <c r="S75" t="e">
        <f t="shared" si="33"/>
        <v>#DIV/0!</v>
      </c>
      <c r="T75">
        <f t="shared" si="28"/>
        <v>0</v>
      </c>
      <c r="U75" s="5"/>
      <c r="V75">
        <f t="shared" si="29"/>
        <v>0</v>
      </c>
      <c r="W75" t="e">
        <f t="shared" si="30"/>
        <v>#DIV/0!</v>
      </c>
      <c r="X75" t="e">
        <f t="shared" si="31"/>
        <v>#DIV/0!</v>
      </c>
      <c r="Y75" t="e">
        <f t="shared" si="32"/>
        <v>#DIV/0!</v>
      </c>
    </row>
    <row r="76" spans="1:25" x14ac:dyDescent="0.2">
      <c r="A76">
        <v>69</v>
      </c>
      <c r="B76" s="19"/>
      <c r="C76" s="19"/>
      <c r="D76" s="19"/>
      <c r="E76" s="19"/>
      <c r="F76">
        <f t="shared" si="23"/>
        <v>0</v>
      </c>
      <c r="G76">
        <f t="shared" si="24"/>
        <v>0</v>
      </c>
      <c r="H76">
        <f t="shared" si="25"/>
        <v>0</v>
      </c>
      <c r="I76">
        <f t="shared" si="26"/>
        <v>0</v>
      </c>
      <c r="L76" s="10">
        <v>69</v>
      </c>
      <c r="M76" s="19"/>
      <c r="N76" s="19"/>
      <c r="O76" s="19"/>
      <c r="P76" s="19"/>
      <c r="R76">
        <f t="shared" si="27"/>
        <v>0</v>
      </c>
      <c r="S76" t="e">
        <f t="shared" si="33"/>
        <v>#DIV/0!</v>
      </c>
      <c r="T76">
        <f t="shared" si="28"/>
        <v>0</v>
      </c>
      <c r="U76" s="5"/>
      <c r="V76">
        <f t="shared" si="29"/>
        <v>0</v>
      </c>
      <c r="W76" t="e">
        <f t="shared" si="30"/>
        <v>#DIV/0!</v>
      </c>
      <c r="X76" t="e">
        <f t="shared" si="31"/>
        <v>#DIV/0!</v>
      </c>
      <c r="Y76" t="e">
        <f t="shared" si="32"/>
        <v>#DIV/0!</v>
      </c>
    </row>
    <row r="77" spans="1:25" x14ac:dyDescent="0.2">
      <c r="A77">
        <v>70</v>
      </c>
      <c r="B77" s="19"/>
      <c r="C77" s="19"/>
      <c r="D77" s="19"/>
      <c r="E77" s="19"/>
      <c r="F77">
        <f t="shared" si="23"/>
        <v>0</v>
      </c>
      <c r="G77">
        <f t="shared" si="24"/>
        <v>0</v>
      </c>
      <c r="H77">
        <f t="shared" si="25"/>
        <v>0</v>
      </c>
      <c r="I77">
        <f t="shared" si="26"/>
        <v>0</v>
      </c>
      <c r="L77" s="10">
        <v>70</v>
      </c>
      <c r="M77" s="19"/>
      <c r="N77" s="19"/>
      <c r="O77" s="19"/>
      <c r="P77" s="19"/>
      <c r="R77">
        <f t="shared" si="27"/>
        <v>0</v>
      </c>
      <c r="S77" t="e">
        <f t="shared" si="33"/>
        <v>#DIV/0!</v>
      </c>
      <c r="T77">
        <f t="shared" si="28"/>
        <v>0</v>
      </c>
      <c r="U77" s="5"/>
      <c r="V77">
        <f t="shared" si="29"/>
        <v>0</v>
      </c>
      <c r="W77" t="e">
        <f t="shared" si="30"/>
        <v>#DIV/0!</v>
      </c>
      <c r="X77" t="e">
        <f t="shared" si="31"/>
        <v>#DIV/0!</v>
      </c>
      <c r="Y77" t="e">
        <f t="shared" si="32"/>
        <v>#DIV/0!</v>
      </c>
    </row>
    <row r="78" spans="1:25" x14ac:dyDescent="0.2">
      <c r="A78">
        <v>71</v>
      </c>
      <c r="B78" s="19"/>
      <c r="C78" s="19"/>
      <c r="D78" s="19"/>
      <c r="E78" s="19"/>
      <c r="F78">
        <f t="shared" si="23"/>
        <v>0</v>
      </c>
      <c r="G78">
        <f t="shared" si="24"/>
        <v>0</v>
      </c>
      <c r="H78">
        <f t="shared" si="25"/>
        <v>0</v>
      </c>
      <c r="I78">
        <f t="shared" si="26"/>
        <v>0</v>
      </c>
      <c r="L78" s="10">
        <v>71</v>
      </c>
      <c r="M78" s="19"/>
      <c r="N78" s="19"/>
      <c r="O78" s="19"/>
      <c r="P78" s="19"/>
      <c r="R78">
        <f t="shared" si="27"/>
        <v>0</v>
      </c>
      <c r="S78" t="e">
        <f t="shared" si="33"/>
        <v>#DIV/0!</v>
      </c>
      <c r="T78">
        <f t="shared" si="28"/>
        <v>0</v>
      </c>
      <c r="U78" s="5"/>
      <c r="V78">
        <f t="shared" si="29"/>
        <v>0</v>
      </c>
      <c r="W78" t="e">
        <f t="shared" si="30"/>
        <v>#DIV/0!</v>
      </c>
      <c r="X78" t="e">
        <f t="shared" si="31"/>
        <v>#DIV/0!</v>
      </c>
      <c r="Y78" t="e">
        <f t="shared" si="32"/>
        <v>#DIV/0!</v>
      </c>
    </row>
    <row r="79" spans="1:25" x14ac:dyDescent="0.2">
      <c r="A79">
        <v>72</v>
      </c>
      <c r="B79" s="19"/>
      <c r="C79" s="19"/>
      <c r="D79" s="19"/>
      <c r="E79" s="19"/>
      <c r="F79">
        <f t="shared" si="23"/>
        <v>0</v>
      </c>
      <c r="G79">
        <f t="shared" si="24"/>
        <v>0</v>
      </c>
      <c r="H79">
        <f t="shared" si="25"/>
        <v>0</v>
      </c>
      <c r="I79">
        <f t="shared" si="26"/>
        <v>0</v>
      </c>
      <c r="L79" s="10">
        <v>72</v>
      </c>
      <c r="M79" s="19"/>
      <c r="N79" s="19"/>
      <c r="O79" s="19"/>
      <c r="P79" s="19"/>
      <c r="R79">
        <f t="shared" si="27"/>
        <v>0</v>
      </c>
      <c r="S79" t="e">
        <f t="shared" si="33"/>
        <v>#DIV/0!</v>
      </c>
      <c r="T79">
        <f t="shared" si="28"/>
        <v>0</v>
      </c>
      <c r="U79" s="5"/>
      <c r="V79">
        <f t="shared" si="29"/>
        <v>0</v>
      </c>
      <c r="W79" t="e">
        <f t="shared" si="30"/>
        <v>#DIV/0!</v>
      </c>
      <c r="X79" t="e">
        <f t="shared" si="31"/>
        <v>#DIV/0!</v>
      </c>
      <c r="Y79" t="e">
        <f t="shared" si="32"/>
        <v>#DIV/0!</v>
      </c>
    </row>
    <row r="80" spans="1:25" x14ac:dyDescent="0.2">
      <c r="A80">
        <v>73</v>
      </c>
      <c r="B80" s="19"/>
      <c r="C80" s="19"/>
      <c r="D80" s="19"/>
      <c r="E80" s="19"/>
      <c r="F80">
        <f t="shared" si="23"/>
        <v>0</v>
      </c>
      <c r="G80">
        <f t="shared" si="24"/>
        <v>0</v>
      </c>
      <c r="H80">
        <f t="shared" si="25"/>
        <v>0</v>
      </c>
      <c r="I80">
        <f t="shared" si="26"/>
        <v>0</v>
      </c>
      <c r="L80" s="10">
        <v>73</v>
      </c>
      <c r="M80" s="19"/>
      <c r="N80" s="19"/>
      <c r="O80" s="19"/>
      <c r="P80" s="19"/>
      <c r="R80">
        <f t="shared" si="27"/>
        <v>0</v>
      </c>
      <c r="S80" t="e">
        <f t="shared" si="33"/>
        <v>#DIV/0!</v>
      </c>
      <c r="T80">
        <f t="shared" si="28"/>
        <v>0</v>
      </c>
      <c r="U80" s="5"/>
      <c r="V80">
        <f t="shared" si="29"/>
        <v>0</v>
      </c>
      <c r="W80" t="e">
        <f t="shared" si="30"/>
        <v>#DIV/0!</v>
      </c>
      <c r="X80" t="e">
        <f t="shared" si="31"/>
        <v>#DIV/0!</v>
      </c>
      <c r="Y80" t="e">
        <f t="shared" si="32"/>
        <v>#DIV/0!</v>
      </c>
    </row>
    <row r="81" spans="1:25" x14ac:dyDescent="0.2">
      <c r="A81">
        <v>74</v>
      </c>
      <c r="B81" s="19"/>
      <c r="C81" s="19"/>
      <c r="D81" s="19"/>
      <c r="E81" s="19"/>
      <c r="F81">
        <f t="shared" ref="F81:F90" si="34">PI()*((B81/2)*(B81/2))</f>
        <v>0</v>
      </c>
      <c r="G81">
        <f t="shared" ref="G81:G90" si="35">PI()*((C81/2)*(C81/2))</f>
        <v>0</v>
      </c>
      <c r="H81">
        <f t="shared" ref="H81:H90" si="36">(D81*100)*(F81+G81+(SQRT(F81*G81)))/3</f>
        <v>0</v>
      </c>
      <c r="I81">
        <f t="shared" ref="I81:I90" si="37">H81/1000000</f>
        <v>0</v>
      </c>
      <c r="L81" s="10"/>
      <c r="M81" s="19"/>
      <c r="N81" s="19"/>
      <c r="O81" s="19"/>
      <c r="P81" s="19"/>
      <c r="U81" s="5"/>
    </row>
    <row r="82" spans="1:25" x14ac:dyDescent="0.2">
      <c r="A82">
        <v>75</v>
      </c>
      <c r="B82" s="19"/>
      <c r="C82" s="19"/>
      <c r="D82" s="19"/>
      <c r="E82" s="19"/>
      <c r="F82">
        <f t="shared" si="34"/>
        <v>0</v>
      </c>
      <c r="G82">
        <f t="shared" si="35"/>
        <v>0</v>
      </c>
      <c r="H82">
        <f t="shared" si="36"/>
        <v>0</v>
      </c>
      <c r="I82">
        <f t="shared" si="37"/>
        <v>0</v>
      </c>
      <c r="L82" s="10"/>
      <c r="M82" s="19"/>
      <c r="N82" s="19"/>
      <c r="O82" s="19"/>
      <c r="P82" s="19"/>
      <c r="U82" s="5"/>
    </row>
    <row r="83" spans="1:25" x14ac:dyDescent="0.2">
      <c r="A83">
        <v>76</v>
      </c>
      <c r="B83" s="19"/>
      <c r="C83" s="19"/>
      <c r="D83" s="19"/>
      <c r="E83" s="19"/>
      <c r="F83">
        <f t="shared" si="34"/>
        <v>0</v>
      </c>
      <c r="G83">
        <f t="shared" si="35"/>
        <v>0</v>
      </c>
      <c r="H83">
        <f t="shared" si="36"/>
        <v>0</v>
      </c>
      <c r="I83">
        <f t="shared" si="37"/>
        <v>0</v>
      </c>
      <c r="L83" s="10"/>
      <c r="M83" s="19"/>
      <c r="N83" s="19"/>
      <c r="O83" s="19"/>
      <c r="P83" s="19"/>
      <c r="U83" s="5"/>
    </row>
    <row r="84" spans="1:25" x14ac:dyDescent="0.2">
      <c r="A84">
        <v>77</v>
      </c>
      <c r="B84" s="19"/>
      <c r="C84" s="19"/>
      <c r="D84" s="19"/>
      <c r="E84" s="19"/>
      <c r="F84">
        <f t="shared" si="34"/>
        <v>0</v>
      </c>
      <c r="G84">
        <f t="shared" si="35"/>
        <v>0</v>
      </c>
      <c r="H84">
        <f t="shared" si="36"/>
        <v>0</v>
      </c>
      <c r="I84">
        <f t="shared" si="37"/>
        <v>0</v>
      </c>
      <c r="L84" s="10">
        <v>74</v>
      </c>
      <c r="M84" s="19"/>
      <c r="N84" s="19"/>
      <c r="O84" s="19"/>
      <c r="P84" s="19"/>
      <c r="R84">
        <f t="shared" si="27"/>
        <v>0</v>
      </c>
      <c r="S84" t="e">
        <f t="shared" si="33"/>
        <v>#DIV/0!</v>
      </c>
      <c r="T84">
        <f t="shared" si="28"/>
        <v>0</v>
      </c>
      <c r="U84" s="5"/>
      <c r="V84">
        <f t="shared" si="29"/>
        <v>0</v>
      </c>
      <c r="W84" t="e">
        <f t="shared" si="30"/>
        <v>#DIV/0!</v>
      </c>
      <c r="X84" t="e">
        <f t="shared" si="31"/>
        <v>#DIV/0!</v>
      </c>
      <c r="Y84" t="e">
        <f t="shared" si="32"/>
        <v>#DIV/0!</v>
      </c>
    </row>
    <row r="85" spans="1:25" x14ac:dyDescent="0.2">
      <c r="A85">
        <v>78</v>
      </c>
      <c r="B85" s="19"/>
      <c r="C85" s="19"/>
      <c r="D85" s="19"/>
      <c r="E85" s="19"/>
      <c r="F85">
        <f t="shared" si="34"/>
        <v>0</v>
      </c>
      <c r="G85">
        <f t="shared" si="35"/>
        <v>0</v>
      </c>
      <c r="H85">
        <f t="shared" si="36"/>
        <v>0</v>
      </c>
      <c r="I85">
        <f t="shared" si="37"/>
        <v>0</v>
      </c>
      <c r="L85" s="10">
        <v>75</v>
      </c>
      <c r="M85" s="19"/>
      <c r="N85" s="19"/>
      <c r="O85" s="19"/>
      <c r="P85" s="19"/>
      <c r="R85">
        <f t="shared" si="27"/>
        <v>0</v>
      </c>
      <c r="S85" t="e">
        <f t="shared" si="33"/>
        <v>#DIV/0!</v>
      </c>
      <c r="T85">
        <f t="shared" si="28"/>
        <v>0</v>
      </c>
      <c r="U85" s="5"/>
      <c r="V85">
        <f t="shared" si="29"/>
        <v>0</v>
      </c>
      <c r="W85" t="e">
        <f t="shared" si="30"/>
        <v>#DIV/0!</v>
      </c>
      <c r="X85" t="e">
        <f t="shared" si="31"/>
        <v>#DIV/0!</v>
      </c>
      <c r="Y85" t="e">
        <f t="shared" si="32"/>
        <v>#DIV/0!</v>
      </c>
    </row>
    <row r="86" spans="1:25" x14ac:dyDescent="0.2">
      <c r="A86">
        <v>79</v>
      </c>
      <c r="B86" s="19"/>
      <c r="C86" s="19"/>
      <c r="D86" s="19"/>
      <c r="E86" s="19"/>
      <c r="F86">
        <f t="shared" si="34"/>
        <v>0</v>
      </c>
      <c r="G86">
        <f t="shared" si="35"/>
        <v>0</v>
      </c>
      <c r="H86">
        <f t="shared" si="36"/>
        <v>0</v>
      </c>
      <c r="I86">
        <f t="shared" si="37"/>
        <v>0</v>
      </c>
      <c r="L86" s="10">
        <v>76</v>
      </c>
      <c r="M86" s="19"/>
      <c r="N86" s="19"/>
      <c r="O86" s="19"/>
      <c r="P86" s="19"/>
      <c r="R86">
        <f t="shared" si="27"/>
        <v>0</v>
      </c>
      <c r="S86" t="e">
        <f t="shared" si="33"/>
        <v>#DIV/0!</v>
      </c>
      <c r="T86">
        <f t="shared" si="28"/>
        <v>0</v>
      </c>
      <c r="U86" s="5"/>
      <c r="V86">
        <f t="shared" si="29"/>
        <v>0</v>
      </c>
      <c r="W86" t="e">
        <f t="shared" si="30"/>
        <v>#DIV/0!</v>
      </c>
      <c r="X86" t="e">
        <f t="shared" si="31"/>
        <v>#DIV/0!</v>
      </c>
      <c r="Y86" t="e">
        <f t="shared" si="32"/>
        <v>#DIV/0!</v>
      </c>
    </row>
    <row r="87" spans="1:25" x14ac:dyDescent="0.2">
      <c r="A87">
        <v>80</v>
      </c>
      <c r="B87" s="19"/>
      <c r="C87" s="19"/>
      <c r="D87" s="19"/>
      <c r="E87" s="19"/>
      <c r="F87">
        <f t="shared" si="34"/>
        <v>0</v>
      </c>
      <c r="G87">
        <f t="shared" si="35"/>
        <v>0</v>
      </c>
      <c r="H87">
        <f t="shared" si="36"/>
        <v>0</v>
      </c>
      <c r="I87">
        <f t="shared" si="37"/>
        <v>0</v>
      </c>
      <c r="L87" s="10">
        <v>77</v>
      </c>
      <c r="M87" s="19"/>
      <c r="N87" s="19"/>
      <c r="O87" s="19"/>
      <c r="P87" s="19"/>
      <c r="R87">
        <f t="shared" si="27"/>
        <v>0</v>
      </c>
      <c r="S87" t="e">
        <f t="shared" si="33"/>
        <v>#DIV/0!</v>
      </c>
      <c r="T87">
        <f t="shared" si="28"/>
        <v>0</v>
      </c>
      <c r="U87" s="5"/>
      <c r="V87">
        <f t="shared" si="29"/>
        <v>0</v>
      </c>
      <c r="W87" t="e">
        <f t="shared" si="30"/>
        <v>#DIV/0!</v>
      </c>
      <c r="X87" t="e">
        <f t="shared" si="31"/>
        <v>#DIV/0!</v>
      </c>
      <c r="Y87" t="e">
        <f t="shared" si="32"/>
        <v>#DIV/0!</v>
      </c>
    </row>
    <row r="88" spans="1:25" x14ac:dyDescent="0.2">
      <c r="A88">
        <v>81</v>
      </c>
      <c r="B88" s="19"/>
      <c r="C88" s="19"/>
      <c r="D88" s="19"/>
      <c r="E88" s="19"/>
      <c r="F88">
        <f t="shared" si="34"/>
        <v>0</v>
      </c>
      <c r="G88">
        <f t="shared" si="35"/>
        <v>0</v>
      </c>
      <c r="H88">
        <f t="shared" si="36"/>
        <v>0</v>
      </c>
      <c r="I88">
        <f t="shared" si="37"/>
        <v>0</v>
      </c>
      <c r="L88" s="10">
        <v>78</v>
      </c>
      <c r="M88" s="19"/>
      <c r="N88" s="19"/>
      <c r="O88" s="19"/>
      <c r="P88" s="19"/>
      <c r="R88">
        <f t="shared" si="27"/>
        <v>0</v>
      </c>
      <c r="S88" t="e">
        <f t="shared" si="33"/>
        <v>#DIV/0!</v>
      </c>
      <c r="T88">
        <f t="shared" si="28"/>
        <v>0</v>
      </c>
      <c r="U88" s="5"/>
      <c r="V88">
        <f t="shared" si="29"/>
        <v>0</v>
      </c>
      <c r="W88" t="e">
        <f t="shared" si="30"/>
        <v>#DIV/0!</v>
      </c>
      <c r="X88" t="e">
        <f t="shared" si="31"/>
        <v>#DIV/0!</v>
      </c>
      <c r="Y88" t="e">
        <f t="shared" si="32"/>
        <v>#DIV/0!</v>
      </c>
    </row>
    <row r="89" spans="1:25" x14ac:dyDescent="0.2">
      <c r="A89">
        <v>82</v>
      </c>
      <c r="B89" s="19"/>
      <c r="C89" s="19"/>
      <c r="D89" s="19"/>
      <c r="E89" s="19"/>
      <c r="F89">
        <f t="shared" si="34"/>
        <v>0</v>
      </c>
      <c r="G89">
        <f t="shared" si="35"/>
        <v>0</v>
      </c>
      <c r="H89">
        <f t="shared" si="36"/>
        <v>0</v>
      </c>
      <c r="I89">
        <f t="shared" si="37"/>
        <v>0</v>
      </c>
      <c r="L89" s="10">
        <v>79</v>
      </c>
      <c r="M89" s="19"/>
      <c r="N89" s="19"/>
      <c r="O89" s="19"/>
      <c r="P89" s="19"/>
      <c r="R89">
        <f t="shared" si="27"/>
        <v>0</v>
      </c>
      <c r="S89" t="e">
        <f t="shared" si="33"/>
        <v>#DIV/0!</v>
      </c>
      <c r="T89">
        <f t="shared" si="28"/>
        <v>0</v>
      </c>
      <c r="U89" s="5"/>
      <c r="V89">
        <f t="shared" si="29"/>
        <v>0</v>
      </c>
      <c r="W89" t="e">
        <f t="shared" si="30"/>
        <v>#DIV/0!</v>
      </c>
      <c r="X89" t="e">
        <f t="shared" si="31"/>
        <v>#DIV/0!</v>
      </c>
      <c r="Y89" t="e">
        <f t="shared" si="32"/>
        <v>#DIV/0!</v>
      </c>
    </row>
    <row r="90" spans="1:25" x14ac:dyDescent="0.2">
      <c r="A90">
        <v>83</v>
      </c>
      <c r="B90" s="19"/>
      <c r="C90" s="19"/>
      <c r="D90" s="19"/>
      <c r="E90" s="19"/>
      <c r="F90">
        <f t="shared" si="34"/>
        <v>0</v>
      </c>
      <c r="G90">
        <f t="shared" si="35"/>
        <v>0</v>
      </c>
      <c r="H90">
        <f t="shared" si="36"/>
        <v>0</v>
      </c>
      <c r="I90">
        <f t="shared" si="37"/>
        <v>0</v>
      </c>
      <c r="L90" s="10">
        <v>80</v>
      </c>
      <c r="M90" s="19"/>
      <c r="N90" s="19"/>
      <c r="O90" s="19"/>
      <c r="P90" s="19"/>
      <c r="R90">
        <f t="shared" si="27"/>
        <v>0</v>
      </c>
      <c r="S90" t="e">
        <f t="shared" si="33"/>
        <v>#DIV/0!</v>
      </c>
      <c r="T90">
        <f t="shared" si="28"/>
        <v>0</v>
      </c>
      <c r="U90" s="5"/>
      <c r="V90">
        <f t="shared" si="29"/>
        <v>0</v>
      </c>
      <c r="W90" t="e">
        <f t="shared" si="30"/>
        <v>#DIV/0!</v>
      </c>
      <c r="X90" t="e">
        <f t="shared" si="31"/>
        <v>#DIV/0!</v>
      </c>
      <c r="Y90" t="e">
        <f t="shared" si="32"/>
        <v>#DIV/0!</v>
      </c>
    </row>
    <row r="92" spans="1:25" x14ac:dyDescent="0.2">
      <c r="D92" s="2" t="s">
        <v>171</v>
      </c>
      <c r="E92" s="2"/>
      <c r="F92" s="2"/>
      <c r="G92" s="2"/>
      <c r="I92">
        <f>SUM(I8:I90)</f>
        <v>0</v>
      </c>
    </row>
    <row r="96" spans="1:25" x14ac:dyDescent="0.2">
      <c r="A96" s="28" t="str">
        <f>CONCATENATE("mon ",'Tree Biomass'!$C$4)</f>
        <v>mon 2024</v>
      </c>
    </row>
    <row r="97" spans="1:26" x14ac:dyDescent="0.2">
      <c r="A97" s="2" t="s">
        <v>168</v>
      </c>
      <c r="J97" t="s">
        <v>161</v>
      </c>
      <c r="L97" s="2" t="s">
        <v>110</v>
      </c>
      <c r="P97" t="s">
        <v>119</v>
      </c>
      <c r="R97" s="52"/>
      <c r="Z97" t="s">
        <v>161</v>
      </c>
    </row>
    <row r="98" spans="1:26" x14ac:dyDescent="0.2">
      <c r="A98" s="29" t="s">
        <v>186</v>
      </c>
      <c r="J98" t="s">
        <v>162</v>
      </c>
      <c r="L98" s="29" t="s">
        <v>186</v>
      </c>
      <c r="R98" t="s">
        <v>112</v>
      </c>
      <c r="S98" t="s">
        <v>114</v>
      </c>
      <c r="Z98" t="s">
        <v>162</v>
      </c>
    </row>
    <row r="99" spans="1:26" x14ac:dyDescent="0.2">
      <c r="B99" t="s">
        <v>44</v>
      </c>
      <c r="C99" t="s">
        <v>44</v>
      </c>
      <c r="D99" t="s">
        <v>45</v>
      </c>
      <c r="F99" t="s">
        <v>51</v>
      </c>
      <c r="H99" t="s">
        <v>54</v>
      </c>
      <c r="I99" t="s">
        <v>54</v>
      </c>
      <c r="J99" t="s">
        <v>50</v>
      </c>
      <c r="M99" t="s">
        <v>112</v>
      </c>
      <c r="N99" t="s">
        <v>113</v>
      </c>
      <c r="R99" t="s">
        <v>117</v>
      </c>
      <c r="S99" t="s">
        <v>116</v>
      </c>
      <c r="V99" t="s">
        <v>51</v>
      </c>
      <c r="X99" t="s">
        <v>120</v>
      </c>
      <c r="Y99" t="s">
        <v>120</v>
      </c>
      <c r="Z99" t="s">
        <v>50</v>
      </c>
    </row>
    <row r="100" spans="1:26" ht="13.5" thickBot="1" x14ac:dyDescent="0.25">
      <c r="A100" t="s">
        <v>39</v>
      </c>
      <c r="B100" t="s">
        <v>46</v>
      </c>
      <c r="C100" t="s">
        <v>47</v>
      </c>
      <c r="D100" t="s">
        <v>48</v>
      </c>
      <c r="E100" t="s">
        <v>49</v>
      </c>
      <c r="F100" t="s">
        <v>52</v>
      </c>
      <c r="G100" t="s">
        <v>53</v>
      </c>
      <c r="H100" t="s">
        <v>55</v>
      </c>
      <c r="I100" t="s">
        <v>56</v>
      </c>
      <c r="J100" t="s">
        <v>163</v>
      </c>
      <c r="L100" s="10" t="s">
        <v>39</v>
      </c>
      <c r="M100" s="10" t="s">
        <v>111</v>
      </c>
      <c r="N100" s="10" t="s">
        <v>115</v>
      </c>
      <c r="O100" s="10" t="s">
        <v>49</v>
      </c>
      <c r="P100" s="29" t="s">
        <v>194</v>
      </c>
      <c r="R100" t="s">
        <v>44</v>
      </c>
      <c r="S100" t="s">
        <v>44</v>
      </c>
      <c r="T100" t="s">
        <v>115</v>
      </c>
      <c r="V100" t="s">
        <v>52</v>
      </c>
      <c r="W100" t="s">
        <v>118</v>
      </c>
      <c r="X100" t="s">
        <v>55</v>
      </c>
      <c r="Y100" t="s">
        <v>56</v>
      </c>
      <c r="Z100" t="s">
        <v>163</v>
      </c>
    </row>
    <row r="101" spans="1:26" ht="13.5" thickTop="1" x14ac:dyDescent="0.2">
      <c r="A101">
        <v>1</v>
      </c>
      <c r="B101" s="19"/>
      <c r="C101" s="19"/>
      <c r="D101" s="19"/>
      <c r="E101" s="19"/>
      <c r="F101">
        <f>PI()*((B101/2)*(B101/2))</f>
        <v>0</v>
      </c>
      <c r="G101">
        <f>PI()*((C101/2)*(C101/2))</f>
        <v>0</v>
      </c>
      <c r="H101">
        <f>(D101*100)*(F101+G101+(SQRT(F101*G101)))/3</f>
        <v>0</v>
      </c>
      <c r="I101">
        <f>H101/1000000</f>
        <v>0</v>
      </c>
      <c r="J101" t="e">
        <f>I101*(LOOKUP(E101,A$406:A$412,B$406:B$412))</f>
        <v>#N/A</v>
      </c>
      <c r="L101" s="10">
        <v>1</v>
      </c>
      <c r="M101" s="19"/>
      <c r="N101" s="19"/>
      <c r="O101" s="47"/>
      <c r="P101" s="48"/>
      <c r="R101">
        <f>M101</f>
        <v>0</v>
      </c>
      <c r="S101" t="e">
        <f>IF(P101="p",1,(1-(N101/R$97))*R101+1)</f>
        <v>#DIV/0!</v>
      </c>
      <c r="T101">
        <f>N101</f>
        <v>0</v>
      </c>
      <c r="U101" s="5"/>
      <c r="V101">
        <f>PI()*((R101/2)*(R101/2))</f>
        <v>0</v>
      </c>
      <c r="W101" t="e">
        <f>PI()*((S101/2)*(S101/2))</f>
        <v>#DIV/0!</v>
      </c>
      <c r="X101" t="e">
        <f>(T101*100)*(V101+W101+(SQRT(V101*W101)))/3</f>
        <v>#DIV/0!</v>
      </c>
      <c r="Y101" t="e">
        <f t="shared" ref="Y101:Y164" si="38">X101/1000000</f>
        <v>#DIV/0!</v>
      </c>
      <c r="Z101" t="e">
        <f t="shared" ref="Z101:Z115" si="39">Y101*(LOOKUP(O101,A$406:A$412,B$406:B$412))</f>
        <v>#DIV/0!</v>
      </c>
    </row>
    <row r="102" spans="1:26" x14ac:dyDescent="0.2">
      <c r="A102">
        <f>(A101+1)</f>
        <v>2</v>
      </c>
      <c r="B102" s="19"/>
      <c r="C102" s="19"/>
      <c r="D102" s="19"/>
      <c r="E102" s="19"/>
      <c r="F102">
        <f t="shared" ref="F102:F144" si="40">PI()*((B102/2)*(B102/2))</f>
        <v>0</v>
      </c>
      <c r="G102">
        <f t="shared" ref="G102:G144" si="41">PI()*((C102/2)*(C102/2))</f>
        <v>0</v>
      </c>
      <c r="H102">
        <f t="shared" ref="H102:H144" si="42">(D102*100)*(F102+G102+(SQRT(F102*G102)))/3</f>
        <v>0</v>
      </c>
      <c r="I102">
        <f t="shared" ref="I102:I144" si="43">H102/1000000</f>
        <v>0</v>
      </c>
      <c r="J102" t="e">
        <f t="shared" ref="J102:J116" si="44">I102*(LOOKUP(E102,A$406:A$412,B$406:B$412))</f>
        <v>#N/A</v>
      </c>
      <c r="L102" s="10">
        <v>2</v>
      </c>
      <c r="M102" s="19"/>
      <c r="N102" s="19"/>
      <c r="O102" s="49"/>
      <c r="P102" s="50"/>
      <c r="R102">
        <f t="shared" ref="R102:R165" si="45">M102</f>
        <v>0</v>
      </c>
      <c r="S102" t="e">
        <f t="shared" ref="S102:S165" si="46">IF(P102="p",1,(1-(N102/R$97))*R102+1)</f>
        <v>#DIV/0!</v>
      </c>
      <c r="T102">
        <f t="shared" ref="T102:T165" si="47">N102</f>
        <v>0</v>
      </c>
      <c r="U102" s="5"/>
      <c r="V102">
        <f t="shared" ref="V102:V165" si="48">PI()*((R102/2)*(R102/2))</f>
        <v>0</v>
      </c>
      <c r="W102" t="e">
        <f t="shared" ref="W102:W165" si="49">PI()*((S102/2)*(S102/2))</f>
        <v>#DIV/0!</v>
      </c>
      <c r="X102" t="e">
        <f t="shared" ref="X102:X165" si="50">(T102*100)*(V102+W102+(SQRT(V102*W102)))/3</f>
        <v>#DIV/0!</v>
      </c>
      <c r="Y102" t="e">
        <f t="shared" si="38"/>
        <v>#DIV/0!</v>
      </c>
      <c r="Z102" t="e">
        <f t="shared" si="39"/>
        <v>#DIV/0!</v>
      </c>
    </row>
    <row r="103" spans="1:26" x14ac:dyDescent="0.2">
      <c r="A103">
        <f t="shared" ref="A103:A166" si="51">(A102+1)</f>
        <v>3</v>
      </c>
      <c r="B103" s="19"/>
      <c r="C103" s="19"/>
      <c r="D103" s="19"/>
      <c r="E103" s="19"/>
      <c r="F103">
        <f t="shared" si="40"/>
        <v>0</v>
      </c>
      <c r="G103">
        <f t="shared" si="41"/>
        <v>0</v>
      </c>
      <c r="H103">
        <f t="shared" si="42"/>
        <v>0</v>
      </c>
      <c r="I103">
        <f t="shared" si="43"/>
        <v>0</v>
      </c>
      <c r="J103" t="e">
        <f t="shared" si="44"/>
        <v>#N/A</v>
      </c>
      <c r="L103" s="10">
        <v>3</v>
      </c>
      <c r="M103" s="19"/>
      <c r="N103" s="19"/>
      <c r="O103" s="49"/>
      <c r="P103" s="50"/>
      <c r="R103">
        <f t="shared" si="45"/>
        <v>0</v>
      </c>
      <c r="S103" t="e">
        <f t="shared" si="46"/>
        <v>#DIV/0!</v>
      </c>
      <c r="T103">
        <f t="shared" si="47"/>
        <v>0</v>
      </c>
      <c r="U103" s="5"/>
      <c r="V103">
        <f t="shared" si="48"/>
        <v>0</v>
      </c>
      <c r="W103" t="e">
        <f t="shared" si="49"/>
        <v>#DIV/0!</v>
      </c>
      <c r="X103" t="e">
        <f t="shared" si="50"/>
        <v>#DIV/0!</v>
      </c>
      <c r="Y103" t="e">
        <f t="shared" si="38"/>
        <v>#DIV/0!</v>
      </c>
      <c r="Z103" t="e">
        <f t="shared" si="39"/>
        <v>#DIV/0!</v>
      </c>
    </row>
    <row r="104" spans="1:26" x14ac:dyDescent="0.2">
      <c r="A104">
        <f t="shared" si="51"/>
        <v>4</v>
      </c>
      <c r="B104" s="19"/>
      <c r="C104" s="19"/>
      <c r="D104" s="19"/>
      <c r="E104" s="19"/>
      <c r="F104">
        <f t="shared" si="40"/>
        <v>0</v>
      </c>
      <c r="G104">
        <f t="shared" si="41"/>
        <v>0</v>
      </c>
      <c r="H104">
        <f t="shared" si="42"/>
        <v>0</v>
      </c>
      <c r="I104">
        <f t="shared" si="43"/>
        <v>0</v>
      </c>
      <c r="J104" t="e">
        <f t="shared" si="44"/>
        <v>#N/A</v>
      </c>
      <c r="L104" s="10">
        <v>4</v>
      </c>
      <c r="M104" s="19"/>
      <c r="N104" s="19"/>
      <c r="O104" s="49"/>
      <c r="P104" s="50"/>
      <c r="R104">
        <f t="shared" si="45"/>
        <v>0</v>
      </c>
      <c r="S104" t="e">
        <f t="shared" si="46"/>
        <v>#DIV/0!</v>
      </c>
      <c r="T104">
        <f t="shared" si="47"/>
        <v>0</v>
      </c>
      <c r="U104" s="5"/>
      <c r="V104">
        <f t="shared" si="48"/>
        <v>0</v>
      </c>
      <c r="W104" t="e">
        <f t="shared" si="49"/>
        <v>#DIV/0!</v>
      </c>
      <c r="X104" t="e">
        <f t="shared" si="50"/>
        <v>#DIV/0!</v>
      </c>
      <c r="Y104" t="e">
        <f t="shared" si="38"/>
        <v>#DIV/0!</v>
      </c>
      <c r="Z104" t="e">
        <f t="shared" si="39"/>
        <v>#DIV/0!</v>
      </c>
    </row>
    <row r="105" spans="1:26" x14ac:dyDescent="0.2">
      <c r="A105">
        <f t="shared" si="51"/>
        <v>5</v>
      </c>
      <c r="B105" s="19"/>
      <c r="C105" s="19"/>
      <c r="D105" s="19"/>
      <c r="E105" s="19"/>
      <c r="F105">
        <f t="shared" si="40"/>
        <v>0</v>
      </c>
      <c r="G105">
        <f t="shared" si="41"/>
        <v>0</v>
      </c>
      <c r="H105">
        <f t="shared" si="42"/>
        <v>0</v>
      </c>
      <c r="I105">
        <f t="shared" si="43"/>
        <v>0</v>
      </c>
      <c r="J105" t="e">
        <f t="shared" si="44"/>
        <v>#N/A</v>
      </c>
      <c r="L105" s="10">
        <v>5</v>
      </c>
      <c r="M105" s="19"/>
      <c r="N105" s="19"/>
      <c r="O105" s="49"/>
      <c r="P105" s="50"/>
      <c r="R105">
        <f t="shared" si="45"/>
        <v>0</v>
      </c>
      <c r="S105" t="e">
        <f t="shared" si="46"/>
        <v>#DIV/0!</v>
      </c>
      <c r="T105">
        <f t="shared" si="47"/>
        <v>0</v>
      </c>
      <c r="U105" s="5"/>
      <c r="V105">
        <f t="shared" si="48"/>
        <v>0</v>
      </c>
      <c r="W105" t="e">
        <f t="shared" si="49"/>
        <v>#DIV/0!</v>
      </c>
      <c r="X105" t="e">
        <f t="shared" si="50"/>
        <v>#DIV/0!</v>
      </c>
      <c r="Y105" t="e">
        <f t="shared" si="38"/>
        <v>#DIV/0!</v>
      </c>
      <c r="Z105" t="e">
        <f t="shared" si="39"/>
        <v>#DIV/0!</v>
      </c>
    </row>
    <row r="106" spans="1:26" x14ac:dyDescent="0.2">
      <c r="A106">
        <f t="shared" si="51"/>
        <v>6</v>
      </c>
      <c r="B106" s="19"/>
      <c r="C106" s="19"/>
      <c r="D106" s="19"/>
      <c r="E106" s="19"/>
      <c r="F106">
        <f t="shared" si="40"/>
        <v>0</v>
      </c>
      <c r="G106">
        <f t="shared" si="41"/>
        <v>0</v>
      </c>
      <c r="H106">
        <f t="shared" si="42"/>
        <v>0</v>
      </c>
      <c r="I106">
        <f t="shared" si="43"/>
        <v>0</v>
      </c>
      <c r="J106" t="e">
        <f t="shared" si="44"/>
        <v>#N/A</v>
      </c>
      <c r="L106" s="10">
        <v>6</v>
      </c>
      <c r="M106" s="19"/>
      <c r="N106" s="19"/>
      <c r="O106" s="49"/>
      <c r="P106" s="50"/>
      <c r="R106">
        <f t="shared" si="45"/>
        <v>0</v>
      </c>
      <c r="S106" t="e">
        <f t="shared" si="46"/>
        <v>#DIV/0!</v>
      </c>
      <c r="T106">
        <f t="shared" si="47"/>
        <v>0</v>
      </c>
      <c r="U106" s="5"/>
      <c r="V106">
        <f t="shared" si="48"/>
        <v>0</v>
      </c>
      <c r="W106" t="e">
        <f t="shared" si="49"/>
        <v>#DIV/0!</v>
      </c>
      <c r="X106" t="e">
        <f t="shared" si="50"/>
        <v>#DIV/0!</v>
      </c>
      <c r="Y106" t="e">
        <f t="shared" si="38"/>
        <v>#DIV/0!</v>
      </c>
      <c r="Z106" t="e">
        <f t="shared" si="39"/>
        <v>#DIV/0!</v>
      </c>
    </row>
    <row r="107" spans="1:26" x14ac:dyDescent="0.2">
      <c r="A107">
        <f t="shared" si="51"/>
        <v>7</v>
      </c>
      <c r="B107" s="19"/>
      <c r="C107" s="19"/>
      <c r="D107" s="19"/>
      <c r="E107" s="19"/>
      <c r="F107">
        <f t="shared" si="40"/>
        <v>0</v>
      </c>
      <c r="G107">
        <f t="shared" si="41"/>
        <v>0</v>
      </c>
      <c r="H107">
        <f t="shared" si="42"/>
        <v>0</v>
      </c>
      <c r="I107">
        <f t="shared" si="43"/>
        <v>0</v>
      </c>
      <c r="J107" t="e">
        <f t="shared" si="44"/>
        <v>#N/A</v>
      </c>
      <c r="L107" s="10">
        <v>7</v>
      </c>
      <c r="M107" s="19"/>
      <c r="N107" s="19"/>
      <c r="O107" s="49"/>
      <c r="P107" s="50"/>
      <c r="R107">
        <f t="shared" si="45"/>
        <v>0</v>
      </c>
      <c r="S107" t="e">
        <f t="shared" si="46"/>
        <v>#DIV/0!</v>
      </c>
      <c r="T107">
        <f t="shared" si="47"/>
        <v>0</v>
      </c>
      <c r="U107" s="5"/>
      <c r="V107">
        <f t="shared" si="48"/>
        <v>0</v>
      </c>
      <c r="W107" t="e">
        <f t="shared" si="49"/>
        <v>#DIV/0!</v>
      </c>
      <c r="X107" t="e">
        <f t="shared" si="50"/>
        <v>#DIV/0!</v>
      </c>
      <c r="Y107" t="e">
        <f t="shared" si="38"/>
        <v>#DIV/0!</v>
      </c>
      <c r="Z107" t="e">
        <f t="shared" si="39"/>
        <v>#DIV/0!</v>
      </c>
    </row>
    <row r="108" spans="1:26" x14ac:dyDescent="0.2">
      <c r="A108">
        <f t="shared" si="51"/>
        <v>8</v>
      </c>
      <c r="B108" s="19"/>
      <c r="C108" s="19"/>
      <c r="D108" s="19"/>
      <c r="E108" s="19"/>
      <c r="F108">
        <f t="shared" si="40"/>
        <v>0</v>
      </c>
      <c r="G108">
        <f t="shared" si="41"/>
        <v>0</v>
      </c>
      <c r="H108">
        <f t="shared" si="42"/>
        <v>0</v>
      </c>
      <c r="I108">
        <f t="shared" si="43"/>
        <v>0</v>
      </c>
      <c r="J108" t="e">
        <f t="shared" si="44"/>
        <v>#N/A</v>
      </c>
      <c r="L108" s="10">
        <v>8</v>
      </c>
      <c r="M108" s="19"/>
      <c r="N108" s="19"/>
      <c r="O108" s="49"/>
      <c r="P108" s="50"/>
      <c r="R108">
        <f t="shared" si="45"/>
        <v>0</v>
      </c>
      <c r="S108" t="e">
        <f t="shared" si="46"/>
        <v>#DIV/0!</v>
      </c>
      <c r="T108">
        <f t="shared" si="47"/>
        <v>0</v>
      </c>
      <c r="U108" s="5"/>
      <c r="V108">
        <f t="shared" si="48"/>
        <v>0</v>
      </c>
      <c r="W108" t="e">
        <f t="shared" si="49"/>
        <v>#DIV/0!</v>
      </c>
      <c r="X108" t="e">
        <f t="shared" si="50"/>
        <v>#DIV/0!</v>
      </c>
      <c r="Y108" t="e">
        <f t="shared" si="38"/>
        <v>#DIV/0!</v>
      </c>
      <c r="Z108" t="e">
        <f t="shared" si="39"/>
        <v>#DIV/0!</v>
      </c>
    </row>
    <row r="109" spans="1:26" x14ac:dyDescent="0.2">
      <c r="A109">
        <f t="shared" si="51"/>
        <v>9</v>
      </c>
      <c r="B109" s="19"/>
      <c r="C109" s="19"/>
      <c r="D109" s="19"/>
      <c r="E109" s="19"/>
      <c r="F109">
        <f t="shared" si="40"/>
        <v>0</v>
      </c>
      <c r="G109">
        <f t="shared" si="41"/>
        <v>0</v>
      </c>
      <c r="H109">
        <f t="shared" si="42"/>
        <v>0</v>
      </c>
      <c r="I109">
        <f t="shared" si="43"/>
        <v>0</v>
      </c>
      <c r="J109" t="e">
        <f t="shared" si="44"/>
        <v>#N/A</v>
      </c>
      <c r="L109" s="10">
        <v>9</v>
      </c>
      <c r="M109" s="19"/>
      <c r="N109" s="19"/>
      <c r="O109" s="49"/>
      <c r="P109" s="50"/>
      <c r="R109">
        <f t="shared" si="45"/>
        <v>0</v>
      </c>
      <c r="S109" t="e">
        <f t="shared" si="46"/>
        <v>#DIV/0!</v>
      </c>
      <c r="T109">
        <f t="shared" si="47"/>
        <v>0</v>
      </c>
      <c r="U109" s="5"/>
      <c r="V109">
        <f t="shared" si="48"/>
        <v>0</v>
      </c>
      <c r="W109" t="e">
        <f t="shared" si="49"/>
        <v>#DIV/0!</v>
      </c>
      <c r="X109" t="e">
        <f t="shared" si="50"/>
        <v>#DIV/0!</v>
      </c>
      <c r="Y109" t="e">
        <f t="shared" si="38"/>
        <v>#DIV/0!</v>
      </c>
      <c r="Z109" t="e">
        <f t="shared" si="39"/>
        <v>#DIV/0!</v>
      </c>
    </row>
    <row r="110" spans="1:26" x14ac:dyDescent="0.2">
      <c r="A110">
        <f t="shared" si="51"/>
        <v>10</v>
      </c>
      <c r="B110" s="19"/>
      <c r="C110" s="19"/>
      <c r="D110" s="19"/>
      <c r="E110" s="19"/>
      <c r="F110">
        <f t="shared" si="40"/>
        <v>0</v>
      </c>
      <c r="G110">
        <f t="shared" si="41"/>
        <v>0</v>
      </c>
      <c r="H110">
        <f t="shared" si="42"/>
        <v>0</v>
      </c>
      <c r="I110">
        <f t="shared" si="43"/>
        <v>0</v>
      </c>
      <c r="J110" t="e">
        <f t="shared" si="44"/>
        <v>#N/A</v>
      </c>
      <c r="L110" s="10">
        <v>10</v>
      </c>
      <c r="M110" s="19"/>
      <c r="N110" s="19"/>
      <c r="O110" s="49"/>
      <c r="P110" s="50"/>
      <c r="R110">
        <f t="shared" si="45"/>
        <v>0</v>
      </c>
      <c r="S110" t="e">
        <f t="shared" si="46"/>
        <v>#DIV/0!</v>
      </c>
      <c r="T110">
        <f t="shared" si="47"/>
        <v>0</v>
      </c>
      <c r="U110" s="5"/>
      <c r="V110">
        <f t="shared" si="48"/>
        <v>0</v>
      </c>
      <c r="W110" t="e">
        <f t="shared" si="49"/>
        <v>#DIV/0!</v>
      </c>
      <c r="X110" t="e">
        <f t="shared" si="50"/>
        <v>#DIV/0!</v>
      </c>
      <c r="Y110" t="e">
        <f t="shared" si="38"/>
        <v>#DIV/0!</v>
      </c>
      <c r="Z110" t="e">
        <f t="shared" si="39"/>
        <v>#DIV/0!</v>
      </c>
    </row>
    <row r="111" spans="1:26" x14ac:dyDescent="0.2">
      <c r="A111">
        <f t="shared" si="51"/>
        <v>11</v>
      </c>
      <c r="B111" s="19"/>
      <c r="C111" s="19"/>
      <c r="D111" s="19"/>
      <c r="E111" s="19"/>
      <c r="F111">
        <f t="shared" si="40"/>
        <v>0</v>
      </c>
      <c r="G111">
        <f t="shared" si="41"/>
        <v>0</v>
      </c>
      <c r="H111">
        <f t="shared" si="42"/>
        <v>0</v>
      </c>
      <c r="I111">
        <f t="shared" si="43"/>
        <v>0</v>
      </c>
      <c r="J111" t="e">
        <f t="shared" si="44"/>
        <v>#N/A</v>
      </c>
      <c r="L111" s="10">
        <v>11</v>
      </c>
      <c r="M111" s="19"/>
      <c r="N111" s="19"/>
      <c r="O111" s="49"/>
      <c r="P111" s="50"/>
      <c r="R111">
        <f t="shared" si="45"/>
        <v>0</v>
      </c>
      <c r="S111" t="e">
        <f t="shared" si="46"/>
        <v>#DIV/0!</v>
      </c>
      <c r="T111">
        <f t="shared" si="47"/>
        <v>0</v>
      </c>
      <c r="U111" s="5"/>
      <c r="V111">
        <f t="shared" si="48"/>
        <v>0</v>
      </c>
      <c r="W111" t="e">
        <f t="shared" si="49"/>
        <v>#DIV/0!</v>
      </c>
      <c r="X111" t="e">
        <f t="shared" si="50"/>
        <v>#DIV/0!</v>
      </c>
      <c r="Y111" t="e">
        <f t="shared" si="38"/>
        <v>#DIV/0!</v>
      </c>
      <c r="Z111" t="e">
        <f t="shared" si="39"/>
        <v>#DIV/0!</v>
      </c>
    </row>
    <row r="112" spans="1:26" x14ac:dyDescent="0.2">
      <c r="A112">
        <f t="shared" si="51"/>
        <v>12</v>
      </c>
      <c r="B112" s="19"/>
      <c r="C112" s="19"/>
      <c r="D112" s="19"/>
      <c r="E112" s="19"/>
      <c r="F112">
        <f t="shared" si="40"/>
        <v>0</v>
      </c>
      <c r="G112">
        <f t="shared" si="41"/>
        <v>0</v>
      </c>
      <c r="H112">
        <f t="shared" si="42"/>
        <v>0</v>
      </c>
      <c r="I112">
        <f t="shared" si="43"/>
        <v>0</v>
      </c>
      <c r="J112" t="e">
        <f t="shared" si="44"/>
        <v>#N/A</v>
      </c>
      <c r="L112" s="10">
        <v>12</v>
      </c>
      <c r="M112" s="19"/>
      <c r="N112" s="19"/>
      <c r="O112" s="49"/>
      <c r="P112" s="50"/>
      <c r="R112">
        <f t="shared" si="45"/>
        <v>0</v>
      </c>
      <c r="S112" t="e">
        <f t="shared" si="46"/>
        <v>#DIV/0!</v>
      </c>
      <c r="T112">
        <f t="shared" si="47"/>
        <v>0</v>
      </c>
      <c r="U112" s="5"/>
      <c r="V112">
        <f t="shared" si="48"/>
        <v>0</v>
      </c>
      <c r="W112" t="e">
        <f t="shared" si="49"/>
        <v>#DIV/0!</v>
      </c>
      <c r="X112" t="e">
        <f t="shared" si="50"/>
        <v>#DIV/0!</v>
      </c>
      <c r="Y112" t="e">
        <f t="shared" si="38"/>
        <v>#DIV/0!</v>
      </c>
      <c r="Z112" t="e">
        <f t="shared" si="39"/>
        <v>#DIV/0!</v>
      </c>
    </row>
    <row r="113" spans="1:26" x14ac:dyDescent="0.2">
      <c r="A113">
        <f t="shared" si="51"/>
        <v>13</v>
      </c>
      <c r="B113" s="19"/>
      <c r="C113" s="19"/>
      <c r="D113" s="19"/>
      <c r="E113" s="19"/>
      <c r="F113">
        <f t="shared" si="40"/>
        <v>0</v>
      </c>
      <c r="G113">
        <f t="shared" si="41"/>
        <v>0</v>
      </c>
      <c r="H113">
        <f t="shared" si="42"/>
        <v>0</v>
      </c>
      <c r="I113">
        <f t="shared" si="43"/>
        <v>0</v>
      </c>
      <c r="J113" t="e">
        <f t="shared" si="44"/>
        <v>#N/A</v>
      </c>
      <c r="L113" s="10">
        <v>13</v>
      </c>
      <c r="M113" s="19"/>
      <c r="N113" s="19"/>
      <c r="O113" s="49"/>
      <c r="P113" s="50"/>
      <c r="R113">
        <f t="shared" si="45"/>
        <v>0</v>
      </c>
      <c r="S113" t="e">
        <f t="shared" si="46"/>
        <v>#DIV/0!</v>
      </c>
      <c r="T113">
        <f t="shared" si="47"/>
        <v>0</v>
      </c>
      <c r="U113" s="5"/>
      <c r="V113">
        <f t="shared" si="48"/>
        <v>0</v>
      </c>
      <c r="W113" t="e">
        <f t="shared" si="49"/>
        <v>#DIV/0!</v>
      </c>
      <c r="X113" t="e">
        <f t="shared" si="50"/>
        <v>#DIV/0!</v>
      </c>
      <c r="Y113" t="e">
        <f t="shared" si="38"/>
        <v>#DIV/0!</v>
      </c>
      <c r="Z113" t="e">
        <f t="shared" si="39"/>
        <v>#DIV/0!</v>
      </c>
    </row>
    <row r="114" spans="1:26" x14ac:dyDescent="0.2">
      <c r="A114">
        <f t="shared" si="51"/>
        <v>14</v>
      </c>
      <c r="B114" s="19"/>
      <c r="C114" s="19"/>
      <c r="D114" s="19"/>
      <c r="E114" s="19"/>
      <c r="F114">
        <f t="shared" si="40"/>
        <v>0</v>
      </c>
      <c r="G114">
        <f t="shared" si="41"/>
        <v>0</v>
      </c>
      <c r="H114">
        <f t="shared" si="42"/>
        <v>0</v>
      </c>
      <c r="I114">
        <f t="shared" si="43"/>
        <v>0</v>
      </c>
      <c r="J114" t="e">
        <f t="shared" si="44"/>
        <v>#N/A</v>
      </c>
      <c r="L114" s="10">
        <v>14</v>
      </c>
      <c r="M114" s="19"/>
      <c r="N114" s="19"/>
      <c r="O114" s="49"/>
      <c r="P114" s="50"/>
      <c r="R114">
        <f t="shared" si="45"/>
        <v>0</v>
      </c>
      <c r="S114" t="e">
        <f t="shared" si="46"/>
        <v>#DIV/0!</v>
      </c>
      <c r="T114">
        <f t="shared" si="47"/>
        <v>0</v>
      </c>
      <c r="U114" s="5"/>
      <c r="V114">
        <f t="shared" si="48"/>
        <v>0</v>
      </c>
      <c r="W114" t="e">
        <f t="shared" si="49"/>
        <v>#DIV/0!</v>
      </c>
      <c r="X114" t="e">
        <f t="shared" si="50"/>
        <v>#DIV/0!</v>
      </c>
      <c r="Y114" t="e">
        <f t="shared" si="38"/>
        <v>#DIV/0!</v>
      </c>
      <c r="Z114" t="e">
        <f t="shared" si="39"/>
        <v>#DIV/0!</v>
      </c>
    </row>
    <row r="115" spans="1:26" x14ac:dyDescent="0.2">
      <c r="A115">
        <f t="shared" si="51"/>
        <v>15</v>
      </c>
      <c r="B115" s="19"/>
      <c r="C115" s="19"/>
      <c r="D115" s="19"/>
      <c r="E115" s="19"/>
      <c r="F115">
        <f t="shared" si="40"/>
        <v>0</v>
      </c>
      <c r="G115">
        <f t="shared" si="41"/>
        <v>0</v>
      </c>
      <c r="H115">
        <f t="shared" si="42"/>
        <v>0</v>
      </c>
      <c r="I115">
        <f t="shared" si="43"/>
        <v>0</v>
      </c>
      <c r="J115" t="e">
        <f t="shared" si="44"/>
        <v>#N/A</v>
      </c>
      <c r="L115" s="10">
        <v>15</v>
      </c>
      <c r="M115" s="19"/>
      <c r="N115" s="19"/>
      <c r="O115" s="49"/>
      <c r="P115" s="50"/>
      <c r="R115">
        <f t="shared" si="45"/>
        <v>0</v>
      </c>
      <c r="S115" t="e">
        <f t="shared" si="46"/>
        <v>#DIV/0!</v>
      </c>
      <c r="T115">
        <f t="shared" si="47"/>
        <v>0</v>
      </c>
      <c r="U115" s="5"/>
      <c r="V115">
        <f t="shared" si="48"/>
        <v>0</v>
      </c>
      <c r="W115" t="e">
        <f t="shared" si="49"/>
        <v>#DIV/0!</v>
      </c>
      <c r="X115" t="e">
        <f t="shared" si="50"/>
        <v>#DIV/0!</v>
      </c>
      <c r="Y115" t="e">
        <f t="shared" si="38"/>
        <v>#DIV/0!</v>
      </c>
      <c r="Z115" t="e">
        <f t="shared" si="39"/>
        <v>#DIV/0!</v>
      </c>
    </row>
    <row r="116" spans="1:26" x14ac:dyDescent="0.2">
      <c r="A116">
        <f t="shared" si="51"/>
        <v>16</v>
      </c>
      <c r="B116" s="19"/>
      <c r="C116" s="19"/>
      <c r="D116" s="19"/>
      <c r="E116" s="19"/>
      <c r="F116">
        <f t="shared" si="40"/>
        <v>0</v>
      </c>
      <c r="G116">
        <f t="shared" si="41"/>
        <v>0</v>
      </c>
      <c r="H116">
        <f t="shared" si="42"/>
        <v>0</v>
      </c>
      <c r="I116">
        <f t="shared" si="43"/>
        <v>0</v>
      </c>
      <c r="J116" t="e">
        <f t="shared" si="44"/>
        <v>#N/A</v>
      </c>
      <c r="L116" s="10">
        <v>16</v>
      </c>
      <c r="M116" s="19"/>
      <c r="N116" s="19"/>
      <c r="O116" s="49"/>
      <c r="P116" s="50"/>
      <c r="R116">
        <f t="shared" si="45"/>
        <v>0</v>
      </c>
      <c r="S116" t="e">
        <f t="shared" si="46"/>
        <v>#DIV/0!</v>
      </c>
      <c r="T116">
        <f t="shared" si="47"/>
        <v>0</v>
      </c>
      <c r="U116" s="5"/>
      <c r="V116">
        <f t="shared" si="48"/>
        <v>0</v>
      </c>
      <c r="W116" t="e">
        <f t="shared" si="49"/>
        <v>#DIV/0!</v>
      </c>
      <c r="X116" t="e">
        <f t="shared" si="50"/>
        <v>#DIV/0!</v>
      </c>
      <c r="Y116" t="e">
        <f t="shared" si="38"/>
        <v>#DIV/0!</v>
      </c>
    </row>
    <row r="117" spans="1:26" x14ac:dyDescent="0.2">
      <c r="A117">
        <f t="shared" si="51"/>
        <v>17</v>
      </c>
      <c r="B117" s="19"/>
      <c r="C117" s="19"/>
      <c r="D117" s="19"/>
      <c r="E117" s="19"/>
      <c r="F117">
        <f t="shared" si="40"/>
        <v>0</v>
      </c>
      <c r="G117">
        <f t="shared" si="41"/>
        <v>0</v>
      </c>
      <c r="H117">
        <f t="shared" si="42"/>
        <v>0</v>
      </c>
      <c r="I117">
        <f t="shared" si="43"/>
        <v>0</v>
      </c>
      <c r="L117" s="10">
        <v>17</v>
      </c>
      <c r="M117" s="19"/>
      <c r="N117" s="19"/>
      <c r="O117" s="49"/>
      <c r="P117" s="50"/>
      <c r="R117">
        <f t="shared" si="45"/>
        <v>0</v>
      </c>
      <c r="S117" t="e">
        <f t="shared" si="46"/>
        <v>#DIV/0!</v>
      </c>
      <c r="T117">
        <f t="shared" si="47"/>
        <v>0</v>
      </c>
      <c r="U117" s="5"/>
      <c r="V117">
        <f t="shared" si="48"/>
        <v>0</v>
      </c>
      <c r="W117" t="e">
        <f t="shared" si="49"/>
        <v>#DIV/0!</v>
      </c>
      <c r="X117" t="e">
        <f t="shared" si="50"/>
        <v>#DIV/0!</v>
      </c>
      <c r="Y117" t="e">
        <f t="shared" si="38"/>
        <v>#DIV/0!</v>
      </c>
    </row>
    <row r="118" spans="1:26" x14ac:dyDescent="0.2">
      <c r="A118">
        <f t="shared" si="51"/>
        <v>18</v>
      </c>
      <c r="B118" s="19"/>
      <c r="C118" s="19"/>
      <c r="D118" s="19"/>
      <c r="E118" s="19"/>
      <c r="F118">
        <f t="shared" si="40"/>
        <v>0</v>
      </c>
      <c r="G118">
        <f t="shared" si="41"/>
        <v>0</v>
      </c>
      <c r="H118">
        <f t="shared" si="42"/>
        <v>0</v>
      </c>
      <c r="I118">
        <f t="shared" si="43"/>
        <v>0</v>
      </c>
      <c r="L118" s="10">
        <v>18</v>
      </c>
      <c r="M118" s="19"/>
      <c r="N118" s="19"/>
      <c r="O118" s="49"/>
      <c r="P118" s="50"/>
      <c r="R118">
        <f t="shared" si="45"/>
        <v>0</v>
      </c>
      <c r="S118" t="e">
        <f t="shared" si="46"/>
        <v>#DIV/0!</v>
      </c>
      <c r="T118">
        <f t="shared" si="47"/>
        <v>0</v>
      </c>
      <c r="U118" s="5"/>
      <c r="V118">
        <f t="shared" si="48"/>
        <v>0</v>
      </c>
      <c r="W118" t="e">
        <f t="shared" si="49"/>
        <v>#DIV/0!</v>
      </c>
      <c r="X118" t="e">
        <f t="shared" si="50"/>
        <v>#DIV/0!</v>
      </c>
      <c r="Y118" t="e">
        <f t="shared" si="38"/>
        <v>#DIV/0!</v>
      </c>
    </row>
    <row r="119" spans="1:26" x14ac:dyDescent="0.2">
      <c r="A119">
        <f t="shared" si="51"/>
        <v>19</v>
      </c>
      <c r="B119" s="19"/>
      <c r="C119" s="19"/>
      <c r="D119" s="19"/>
      <c r="E119" s="19"/>
      <c r="F119">
        <f t="shared" si="40"/>
        <v>0</v>
      </c>
      <c r="G119">
        <f t="shared" si="41"/>
        <v>0</v>
      </c>
      <c r="H119">
        <f t="shared" si="42"/>
        <v>0</v>
      </c>
      <c r="I119">
        <f t="shared" si="43"/>
        <v>0</v>
      </c>
      <c r="L119" s="10">
        <v>19</v>
      </c>
      <c r="M119" s="19"/>
      <c r="N119" s="19"/>
      <c r="O119" s="49"/>
      <c r="P119" s="50"/>
      <c r="R119">
        <f t="shared" si="45"/>
        <v>0</v>
      </c>
      <c r="S119" t="e">
        <f t="shared" si="46"/>
        <v>#DIV/0!</v>
      </c>
      <c r="T119">
        <f t="shared" si="47"/>
        <v>0</v>
      </c>
      <c r="U119" s="5"/>
      <c r="V119">
        <f t="shared" si="48"/>
        <v>0</v>
      </c>
      <c r="W119" t="e">
        <f t="shared" si="49"/>
        <v>#DIV/0!</v>
      </c>
      <c r="X119" t="e">
        <f t="shared" si="50"/>
        <v>#DIV/0!</v>
      </c>
      <c r="Y119" t="e">
        <f t="shared" si="38"/>
        <v>#DIV/0!</v>
      </c>
    </row>
    <row r="120" spans="1:26" x14ac:dyDescent="0.2">
      <c r="A120">
        <f t="shared" si="51"/>
        <v>20</v>
      </c>
      <c r="B120" s="19"/>
      <c r="C120" s="19"/>
      <c r="D120" s="19"/>
      <c r="E120" s="19"/>
      <c r="F120">
        <f t="shared" si="40"/>
        <v>0</v>
      </c>
      <c r="G120">
        <f t="shared" si="41"/>
        <v>0</v>
      </c>
      <c r="H120">
        <f t="shared" si="42"/>
        <v>0</v>
      </c>
      <c r="I120">
        <f t="shared" si="43"/>
        <v>0</v>
      </c>
      <c r="L120" s="10">
        <v>20</v>
      </c>
      <c r="M120" s="19"/>
      <c r="N120" s="19"/>
      <c r="O120" s="49"/>
      <c r="P120" s="50"/>
      <c r="R120">
        <f t="shared" si="45"/>
        <v>0</v>
      </c>
      <c r="S120" t="e">
        <f t="shared" si="46"/>
        <v>#DIV/0!</v>
      </c>
      <c r="T120">
        <f t="shared" si="47"/>
        <v>0</v>
      </c>
      <c r="U120" s="5"/>
      <c r="V120">
        <f t="shared" si="48"/>
        <v>0</v>
      </c>
      <c r="W120" t="e">
        <f t="shared" si="49"/>
        <v>#DIV/0!</v>
      </c>
      <c r="X120" t="e">
        <f t="shared" si="50"/>
        <v>#DIV/0!</v>
      </c>
      <c r="Y120" t="e">
        <f t="shared" si="38"/>
        <v>#DIV/0!</v>
      </c>
    </row>
    <row r="121" spans="1:26" x14ac:dyDescent="0.2">
      <c r="A121">
        <f t="shared" si="51"/>
        <v>21</v>
      </c>
      <c r="B121" s="19"/>
      <c r="C121" s="19"/>
      <c r="D121" s="19"/>
      <c r="E121" s="19"/>
      <c r="F121">
        <f t="shared" si="40"/>
        <v>0</v>
      </c>
      <c r="G121">
        <f t="shared" si="41"/>
        <v>0</v>
      </c>
      <c r="H121">
        <f t="shared" si="42"/>
        <v>0</v>
      </c>
      <c r="I121">
        <f t="shared" si="43"/>
        <v>0</v>
      </c>
      <c r="L121" s="10">
        <v>21</v>
      </c>
      <c r="M121" s="19"/>
      <c r="N121" s="19"/>
      <c r="O121" s="49"/>
      <c r="P121" s="50"/>
      <c r="R121">
        <f t="shared" si="45"/>
        <v>0</v>
      </c>
      <c r="S121" t="e">
        <f t="shared" si="46"/>
        <v>#DIV/0!</v>
      </c>
      <c r="T121">
        <f t="shared" si="47"/>
        <v>0</v>
      </c>
      <c r="U121" s="5"/>
      <c r="V121">
        <f t="shared" si="48"/>
        <v>0</v>
      </c>
      <c r="W121" t="e">
        <f t="shared" si="49"/>
        <v>#DIV/0!</v>
      </c>
      <c r="X121" t="e">
        <f t="shared" si="50"/>
        <v>#DIV/0!</v>
      </c>
      <c r="Y121" t="e">
        <f t="shared" si="38"/>
        <v>#DIV/0!</v>
      </c>
    </row>
    <row r="122" spans="1:26" x14ac:dyDescent="0.2">
      <c r="A122">
        <f t="shared" si="51"/>
        <v>22</v>
      </c>
      <c r="B122" s="19"/>
      <c r="C122" s="19"/>
      <c r="D122" s="19"/>
      <c r="E122" s="19"/>
      <c r="F122">
        <f t="shared" si="40"/>
        <v>0</v>
      </c>
      <c r="G122">
        <f t="shared" si="41"/>
        <v>0</v>
      </c>
      <c r="H122">
        <f t="shared" si="42"/>
        <v>0</v>
      </c>
      <c r="I122">
        <f t="shared" si="43"/>
        <v>0</v>
      </c>
      <c r="L122" s="10">
        <v>22</v>
      </c>
      <c r="M122" s="19"/>
      <c r="N122" s="23"/>
      <c r="O122" s="19"/>
      <c r="P122" s="19"/>
      <c r="R122">
        <f t="shared" si="45"/>
        <v>0</v>
      </c>
      <c r="S122" t="e">
        <f t="shared" si="46"/>
        <v>#DIV/0!</v>
      </c>
      <c r="T122">
        <f t="shared" si="47"/>
        <v>0</v>
      </c>
      <c r="U122" s="5"/>
      <c r="V122">
        <f t="shared" si="48"/>
        <v>0</v>
      </c>
      <c r="W122" t="e">
        <f t="shared" si="49"/>
        <v>#DIV/0!</v>
      </c>
      <c r="X122" t="e">
        <f t="shared" si="50"/>
        <v>#DIV/0!</v>
      </c>
      <c r="Y122" t="e">
        <f t="shared" si="38"/>
        <v>#DIV/0!</v>
      </c>
    </row>
    <row r="123" spans="1:26" x14ac:dyDescent="0.2">
      <c r="A123">
        <f t="shared" si="51"/>
        <v>23</v>
      </c>
      <c r="B123" s="19"/>
      <c r="C123" s="19"/>
      <c r="D123" s="19"/>
      <c r="E123" s="19"/>
      <c r="F123">
        <f t="shared" si="40"/>
        <v>0</v>
      </c>
      <c r="G123">
        <f t="shared" si="41"/>
        <v>0</v>
      </c>
      <c r="H123">
        <f t="shared" si="42"/>
        <v>0</v>
      </c>
      <c r="I123">
        <f t="shared" si="43"/>
        <v>0</v>
      </c>
      <c r="L123" s="10">
        <v>23</v>
      </c>
      <c r="M123" s="19"/>
      <c r="N123" s="19"/>
      <c r="O123" s="19"/>
      <c r="P123" s="19"/>
      <c r="R123">
        <f t="shared" si="45"/>
        <v>0</v>
      </c>
      <c r="S123" t="e">
        <f t="shared" si="46"/>
        <v>#DIV/0!</v>
      </c>
      <c r="T123">
        <f t="shared" si="47"/>
        <v>0</v>
      </c>
      <c r="U123" s="5"/>
      <c r="V123">
        <f t="shared" si="48"/>
        <v>0</v>
      </c>
      <c r="W123" t="e">
        <f t="shared" si="49"/>
        <v>#DIV/0!</v>
      </c>
      <c r="X123" t="e">
        <f t="shared" si="50"/>
        <v>#DIV/0!</v>
      </c>
      <c r="Y123" t="e">
        <f t="shared" si="38"/>
        <v>#DIV/0!</v>
      </c>
    </row>
    <row r="124" spans="1:26" x14ac:dyDescent="0.2">
      <c r="A124">
        <f t="shared" si="51"/>
        <v>24</v>
      </c>
      <c r="B124" s="19"/>
      <c r="C124" s="19"/>
      <c r="D124" s="19"/>
      <c r="E124" s="19"/>
      <c r="F124">
        <f t="shared" si="40"/>
        <v>0</v>
      </c>
      <c r="G124">
        <f t="shared" si="41"/>
        <v>0</v>
      </c>
      <c r="H124">
        <f t="shared" si="42"/>
        <v>0</v>
      </c>
      <c r="I124">
        <f t="shared" si="43"/>
        <v>0</v>
      </c>
      <c r="L124" s="10">
        <v>24</v>
      </c>
      <c r="M124" s="19"/>
      <c r="N124" s="23"/>
      <c r="O124" s="19"/>
      <c r="P124" s="19"/>
      <c r="R124">
        <f t="shared" si="45"/>
        <v>0</v>
      </c>
      <c r="S124" t="e">
        <f t="shared" si="46"/>
        <v>#DIV/0!</v>
      </c>
      <c r="T124">
        <f t="shared" si="47"/>
        <v>0</v>
      </c>
      <c r="U124" s="5"/>
      <c r="V124">
        <f t="shared" si="48"/>
        <v>0</v>
      </c>
      <c r="W124" t="e">
        <f t="shared" si="49"/>
        <v>#DIV/0!</v>
      </c>
      <c r="X124" t="e">
        <f t="shared" si="50"/>
        <v>#DIV/0!</v>
      </c>
      <c r="Y124" t="e">
        <f t="shared" si="38"/>
        <v>#DIV/0!</v>
      </c>
    </row>
    <row r="125" spans="1:26" x14ac:dyDescent="0.2">
      <c r="A125">
        <f t="shared" si="51"/>
        <v>25</v>
      </c>
      <c r="B125" s="19"/>
      <c r="C125" s="19"/>
      <c r="D125" s="19"/>
      <c r="E125" s="19"/>
      <c r="F125">
        <f t="shared" si="40"/>
        <v>0</v>
      </c>
      <c r="G125">
        <f t="shared" si="41"/>
        <v>0</v>
      </c>
      <c r="H125">
        <f t="shared" si="42"/>
        <v>0</v>
      </c>
      <c r="I125">
        <f t="shared" si="43"/>
        <v>0</v>
      </c>
      <c r="L125" s="10">
        <v>25</v>
      </c>
      <c r="M125" s="19"/>
      <c r="N125" s="23"/>
      <c r="O125" s="19"/>
      <c r="P125" s="19"/>
      <c r="R125">
        <f t="shared" si="45"/>
        <v>0</v>
      </c>
      <c r="S125" t="e">
        <f t="shared" si="46"/>
        <v>#DIV/0!</v>
      </c>
      <c r="T125">
        <f t="shared" si="47"/>
        <v>0</v>
      </c>
      <c r="U125" s="5"/>
      <c r="V125">
        <f t="shared" si="48"/>
        <v>0</v>
      </c>
      <c r="W125" t="e">
        <f t="shared" si="49"/>
        <v>#DIV/0!</v>
      </c>
      <c r="X125" t="e">
        <f t="shared" si="50"/>
        <v>#DIV/0!</v>
      </c>
      <c r="Y125" t="e">
        <f t="shared" si="38"/>
        <v>#DIV/0!</v>
      </c>
    </row>
    <row r="126" spans="1:26" x14ac:dyDescent="0.2">
      <c r="A126">
        <f t="shared" si="51"/>
        <v>26</v>
      </c>
      <c r="B126" s="19"/>
      <c r="C126" s="19"/>
      <c r="D126" s="19"/>
      <c r="E126" s="19"/>
      <c r="F126">
        <f t="shared" si="40"/>
        <v>0</v>
      </c>
      <c r="G126">
        <f t="shared" si="41"/>
        <v>0</v>
      </c>
      <c r="H126">
        <f t="shared" si="42"/>
        <v>0</v>
      </c>
      <c r="I126">
        <f t="shared" si="43"/>
        <v>0</v>
      </c>
      <c r="L126" s="10">
        <v>26</v>
      </c>
      <c r="M126" s="19"/>
      <c r="N126" s="19"/>
      <c r="O126" s="19"/>
      <c r="P126" s="19"/>
      <c r="R126">
        <f t="shared" si="45"/>
        <v>0</v>
      </c>
      <c r="S126" t="e">
        <f t="shared" si="46"/>
        <v>#DIV/0!</v>
      </c>
      <c r="T126">
        <f t="shared" si="47"/>
        <v>0</v>
      </c>
      <c r="U126" s="5"/>
      <c r="V126">
        <f t="shared" si="48"/>
        <v>0</v>
      </c>
      <c r="W126" t="e">
        <f t="shared" si="49"/>
        <v>#DIV/0!</v>
      </c>
      <c r="X126" t="e">
        <f t="shared" si="50"/>
        <v>#DIV/0!</v>
      </c>
      <c r="Y126" t="e">
        <f t="shared" si="38"/>
        <v>#DIV/0!</v>
      </c>
    </row>
    <row r="127" spans="1:26" x14ac:dyDescent="0.2">
      <c r="A127">
        <f t="shared" si="51"/>
        <v>27</v>
      </c>
      <c r="B127" s="19"/>
      <c r="C127" s="19"/>
      <c r="D127" s="19"/>
      <c r="E127" s="19"/>
      <c r="F127">
        <f t="shared" si="40"/>
        <v>0</v>
      </c>
      <c r="G127">
        <f t="shared" si="41"/>
        <v>0</v>
      </c>
      <c r="H127">
        <f t="shared" si="42"/>
        <v>0</v>
      </c>
      <c r="I127">
        <f t="shared" si="43"/>
        <v>0</v>
      </c>
      <c r="L127" s="10">
        <v>27</v>
      </c>
      <c r="M127" s="19"/>
      <c r="N127" s="23"/>
      <c r="O127" s="19"/>
      <c r="P127" s="19"/>
      <c r="R127">
        <f t="shared" si="45"/>
        <v>0</v>
      </c>
      <c r="S127" t="e">
        <f t="shared" si="46"/>
        <v>#DIV/0!</v>
      </c>
      <c r="T127">
        <f t="shared" si="47"/>
        <v>0</v>
      </c>
      <c r="U127" s="5"/>
      <c r="V127">
        <f t="shared" si="48"/>
        <v>0</v>
      </c>
      <c r="W127" t="e">
        <f t="shared" si="49"/>
        <v>#DIV/0!</v>
      </c>
      <c r="X127" t="e">
        <f t="shared" si="50"/>
        <v>#DIV/0!</v>
      </c>
      <c r="Y127" t="e">
        <f t="shared" si="38"/>
        <v>#DIV/0!</v>
      </c>
    </row>
    <row r="128" spans="1:26" x14ac:dyDescent="0.2">
      <c r="A128">
        <f t="shared" si="51"/>
        <v>28</v>
      </c>
      <c r="B128" s="19"/>
      <c r="C128" s="19"/>
      <c r="D128" s="19"/>
      <c r="E128" s="19"/>
      <c r="F128">
        <f t="shared" si="40"/>
        <v>0</v>
      </c>
      <c r="G128">
        <f t="shared" si="41"/>
        <v>0</v>
      </c>
      <c r="H128">
        <f t="shared" si="42"/>
        <v>0</v>
      </c>
      <c r="I128">
        <f t="shared" si="43"/>
        <v>0</v>
      </c>
      <c r="L128" s="10">
        <v>28</v>
      </c>
      <c r="M128" s="19"/>
      <c r="N128" s="23"/>
      <c r="O128" s="19"/>
      <c r="P128" s="19"/>
      <c r="R128">
        <f t="shared" si="45"/>
        <v>0</v>
      </c>
      <c r="S128" t="e">
        <f t="shared" si="46"/>
        <v>#DIV/0!</v>
      </c>
      <c r="T128">
        <f t="shared" si="47"/>
        <v>0</v>
      </c>
      <c r="U128" s="5"/>
      <c r="V128">
        <f t="shared" si="48"/>
        <v>0</v>
      </c>
      <c r="W128" t="e">
        <f t="shared" si="49"/>
        <v>#DIV/0!</v>
      </c>
      <c r="X128" t="e">
        <f t="shared" si="50"/>
        <v>#DIV/0!</v>
      </c>
      <c r="Y128" t="e">
        <f t="shared" si="38"/>
        <v>#DIV/0!</v>
      </c>
    </row>
    <row r="129" spans="1:25" x14ac:dyDescent="0.2">
      <c r="A129">
        <f t="shared" si="51"/>
        <v>29</v>
      </c>
      <c r="B129" s="19"/>
      <c r="C129" s="19"/>
      <c r="D129" s="19"/>
      <c r="E129" s="19"/>
      <c r="F129">
        <f t="shared" si="40"/>
        <v>0</v>
      </c>
      <c r="G129">
        <f t="shared" si="41"/>
        <v>0</v>
      </c>
      <c r="H129">
        <f t="shared" si="42"/>
        <v>0</v>
      </c>
      <c r="I129">
        <f t="shared" si="43"/>
        <v>0</v>
      </c>
      <c r="L129" s="10">
        <v>29</v>
      </c>
      <c r="M129" s="19"/>
      <c r="N129" s="19"/>
      <c r="O129" s="19"/>
      <c r="P129" s="19"/>
      <c r="R129">
        <f t="shared" si="45"/>
        <v>0</v>
      </c>
      <c r="S129" t="e">
        <f t="shared" si="46"/>
        <v>#DIV/0!</v>
      </c>
      <c r="T129">
        <f t="shared" si="47"/>
        <v>0</v>
      </c>
      <c r="U129" s="5"/>
      <c r="V129">
        <f t="shared" si="48"/>
        <v>0</v>
      </c>
      <c r="W129" t="e">
        <f t="shared" si="49"/>
        <v>#DIV/0!</v>
      </c>
      <c r="X129" t="e">
        <f t="shared" si="50"/>
        <v>#DIV/0!</v>
      </c>
      <c r="Y129" t="e">
        <f t="shared" si="38"/>
        <v>#DIV/0!</v>
      </c>
    </row>
    <row r="130" spans="1:25" x14ac:dyDescent="0.2">
      <c r="A130">
        <f t="shared" si="51"/>
        <v>30</v>
      </c>
      <c r="B130" s="19"/>
      <c r="C130" s="19"/>
      <c r="D130" s="19"/>
      <c r="E130" s="19"/>
      <c r="F130">
        <f t="shared" si="40"/>
        <v>0</v>
      </c>
      <c r="G130">
        <f t="shared" si="41"/>
        <v>0</v>
      </c>
      <c r="H130">
        <f t="shared" si="42"/>
        <v>0</v>
      </c>
      <c r="I130">
        <f t="shared" si="43"/>
        <v>0</v>
      </c>
      <c r="L130" s="10">
        <v>30</v>
      </c>
      <c r="M130" s="19"/>
      <c r="N130" s="19"/>
      <c r="O130" s="19"/>
      <c r="P130" s="19"/>
      <c r="R130">
        <f t="shared" si="45"/>
        <v>0</v>
      </c>
      <c r="S130" t="e">
        <f t="shared" si="46"/>
        <v>#DIV/0!</v>
      </c>
      <c r="T130">
        <f t="shared" si="47"/>
        <v>0</v>
      </c>
      <c r="U130" s="5"/>
      <c r="V130">
        <f t="shared" si="48"/>
        <v>0</v>
      </c>
      <c r="W130" t="e">
        <f t="shared" si="49"/>
        <v>#DIV/0!</v>
      </c>
      <c r="X130" t="e">
        <f t="shared" si="50"/>
        <v>#DIV/0!</v>
      </c>
      <c r="Y130" t="e">
        <f t="shared" si="38"/>
        <v>#DIV/0!</v>
      </c>
    </row>
    <row r="131" spans="1:25" x14ac:dyDescent="0.2">
      <c r="A131">
        <f t="shared" si="51"/>
        <v>31</v>
      </c>
      <c r="B131" s="19"/>
      <c r="C131" s="19"/>
      <c r="D131" s="19"/>
      <c r="E131" s="19"/>
      <c r="F131">
        <f t="shared" si="40"/>
        <v>0</v>
      </c>
      <c r="G131">
        <f t="shared" si="41"/>
        <v>0</v>
      </c>
      <c r="H131">
        <f t="shared" si="42"/>
        <v>0</v>
      </c>
      <c r="I131">
        <f t="shared" si="43"/>
        <v>0</v>
      </c>
      <c r="L131" s="10">
        <v>31</v>
      </c>
      <c r="M131" s="19"/>
      <c r="N131" s="19"/>
      <c r="O131" s="19"/>
      <c r="P131" s="19"/>
      <c r="R131">
        <f t="shared" si="45"/>
        <v>0</v>
      </c>
      <c r="S131" t="e">
        <f t="shared" si="46"/>
        <v>#DIV/0!</v>
      </c>
      <c r="T131">
        <f t="shared" si="47"/>
        <v>0</v>
      </c>
      <c r="U131" s="5"/>
      <c r="V131">
        <f t="shared" si="48"/>
        <v>0</v>
      </c>
      <c r="W131" t="e">
        <f t="shared" si="49"/>
        <v>#DIV/0!</v>
      </c>
      <c r="X131" t="e">
        <f t="shared" si="50"/>
        <v>#DIV/0!</v>
      </c>
      <c r="Y131" t="e">
        <f t="shared" si="38"/>
        <v>#DIV/0!</v>
      </c>
    </row>
    <row r="132" spans="1:25" x14ac:dyDescent="0.2">
      <c r="A132">
        <f t="shared" si="51"/>
        <v>32</v>
      </c>
      <c r="B132" s="19"/>
      <c r="C132" s="19"/>
      <c r="D132" s="19"/>
      <c r="E132" s="19"/>
      <c r="F132">
        <f t="shared" si="40"/>
        <v>0</v>
      </c>
      <c r="G132">
        <f t="shared" si="41"/>
        <v>0</v>
      </c>
      <c r="H132">
        <f t="shared" si="42"/>
        <v>0</v>
      </c>
      <c r="I132">
        <f t="shared" si="43"/>
        <v>0</v>
      </c>
      <c r="L132" s="10">
        <v>32</v>
      </c>
      <c r="M132" s="19"/>
      <c r="N132" s="19"/>
      <c r="O132" s="19"/>
      <c r="P132" s="19"/>
      <c r="R132">
        <f t="shared" si="45"/>
        <v>0</v>
      </c>
      <c r="S132" t="e">
        <f t="shared" si="46"/>
        <v>#DIV/0!</v>
      </c>
      <c r="T132">
        <f t="shared" si="47"/>
        <v>0</v>
      </c>
      <c r="U132" s="5"/>
      <c r="V132">
        <f t="shared" si="48"/>
        <v>0</v>
      </c>
      <c r="W132" t="e">
        <f t="shared" si="49"/>
        <v>#DIV/0!</v>
      </c>
      <c r="X132" t="e">
        <f t="shared" si="50"/>
        <v>#DIV/0!</v>
      </c>
      <c r="Y132" t="e">
        <f t="shared" si="38"/>
        <v>#DIV/0!</v>
      </c>
    </row>
    <row r="133" spans="1:25" x14ac:dyDescent="0.2">
      <c r="A133">
        <f t="shared" si="51"/>
        <v>33</v>
      </c>
      <c r="B133" s="19"/>
      <c r="C133" s="19"/>
      <c r="D133" s="19"/>
      <c r="E133" s="19"/>
      <c r="F133">
        <f t="shared" si="40"/>
        <v>0</v>
      </c>
      <c r="G133">
        <f t="shared" si="41"/>
        <v>0</v>
      </c>
      <c r="H133">
        <f t="shared" si="42"/>
        <v>0</v>
      </c>
      <c r="I133">
        <f t="shared" si="43"/>
        <v>0</v>
      </c>
      <c r="L133" s="10">
        <v>33</v>
      </c>
      <c r="M133" s="19"/>
      <c r="N133" s="19"/>
      <c r="O133" s="19"/>
      <c r="P133" s="19"/>
      <c r="R133">
        <f t="shared" si="45"/>
        <v>0</v>
      </c>
      <c r="S133" t="e">
        <f t="shared" si="46"/>
        <v>#DIV/0!</v>
      </c>
      <c r="T133">
        <f t="shared" si="47"/>
        <v>0</v>
      </c>
      <c r="U133" s="5"/>
      <c r="V133">
        <f t="shared" si="48"/>
        <v>0</v>
      </c>
      <c r="W133" t="e">
        <f t="shared" si="49"/>
        <v>#DIV/0!</v>
      </c>
      <c r="X133" t="e">
        <f t="shared" si="50"/>
        <v>#DIV/0!</v>
      </c>
      <c r="Y133" t="e">
        <f t="shared" si="38"/>
        <v>#DIV/0!</v>
      </c>
    </row>
    <row r="134" spans="1:25" x14ac:dyDescent="0.2">
      <c r="A134">
        <f t="shared" si="51"/>
        <v>34</v>
      </c>
      <c r="B134" s="19"/>
      <c r="C134" s="19"/>
      <c r="D134" s="19"/>
      <c r="E134" s="19"/>
      <c r="F134">
        <f t="shared" si="40"/>
        <v>0</v>
      </c>
      <c r="G134">
        <f t="shared" si="41"/>
        <v>0</v>
      </c>
      <c r="H134">
        <f t="shared" si="42"/>
        <v>0</v>
      </c>
      <c r="I134">
        <f t="shared" si="43"/>
        <v>0</v>
      </c>
      <c r="L134" s="10">
        <v>34</v>
      </c>
      <c r="M134" s="19"/>
      <c r="N134" s="19"/>
      <c r="O134" s="19"/>
      <c r="P134" s="19"/>
      <c r="R134">
        <f t="shared" si="45"/>
        <v>0</v>
      </c>
      <c r="S134" t="e">
        <f t="shared" si="46"/>
        <v>#DIV/0!</v>
      </c>
      <c r="T134">
        <f t="shared" si="47"/>
        <v>0</v>
      </c>
      <c r="U134" s="5"/>
      <c r="V134">
        <f t="shared" si="48"/>
        <v>0</v>
      </c>
      <c r="W134" t="e">
        <f t="shared" si="49"/>
        <v>#DIV/0!</v>
      </c>
      <c r="X134" t="e">
        <f t="shared" si="50"/>
        <v>#DIV/0!</v>
      </c>
      <c r="Y134" t="e">
        <f t="shared" si="38"/>
        <v>#DIV/0!</v>
      </c>
    </row>
    <row r="135" spans="1:25" x14ac:dyDescent="0.2">
      <c r="A135">
        <f t="shared" si="51"/>
        <v>35</v>
      </c>
      <c r="B135" s="19"/>
      <c r="C135" s="19"/>
      <c r="D135" s="19"/>
      <c r="E135" s="19"/>
      <c r="F135">
        <f t="shared" si="40"/>
        <v>0</v>
      </c>
      <c r="G135">
        <f t="shared" si="41"/>
        <v>0</v>
      </c>
      <c r="H135">
        <f t="shared" si="42"/>
        <v>0</v>
      </c>
      <c r="I135">
        <f t="shared" si="43"/>
        <v>0</v>
      </c>
      <c r="L135" s="10">
        <v>35</v>
      </c>
      <c r="M135" s="19"/>
      <c r="N135" s="19"/>
      <c r="O135" s="19"/>
      <c r="P135" s="19"/>
      <c r="R135">
        <f t="shared" si="45"/>
        <v>0</v>
      </c>
      <c r="S135" t="e">
        <f t="shared" si="46"/>
        <v>#DIV/0!</v>
      </c>
      <c r="T135">
        <f t="shared" si="47"/>
        <v>0</v>
      </c>
      <c r="U135" s="5"/>
      <c r="V135">
        <f t="shared" si="48"/>
        <v>0</v>
      </c>
      <c r="W135" t="e">
        <f t="shared" si="49"/>
        <v>#DIV/0!</v>
      </c>
      <c r="X135" t="e">
        <f t="shared" si="50"/>
        <v>#DIV/0!</v>
      </c>
      <c r="Y135" t="e">
        <f t="shared" si="38"/>
        <v>#DIV/0!</v>
      </c>
    </row>
    <row r="136" spans="1:25" x14ac:dyDescent="0.2">
      <c r="A136">
        <f t="shared" si="51"/>
        <v>36</v>
      </c>
      <c r="B136" s="19"/>
      <c r="C136" s="19"/>
      <c r="D136" s="19"/>
      <c r="E136" s="19"/>
      <c r="F136">
        <f t="shared" si="40"/>
        <v>0</v>
      </c>
      <c r="G136">
        <f t="shared" si="41"/>
        <v>0</v>
      </c>
      <c r="H136">
        <f t="shared" si="42"/>
        <v>0</v>
      </c>
      <c r="I136">
        <f t="shared" si="43"/>
        <v>0</v>
      </c>
      <c r="L136" s="10">
        <v>36</v>
      </c>
      <c r="M136" s="19"/>
      <c r="N136" s="19"/>
      <c r="O136" s="19"/>
      <c r="P136" s="19"/>
      <c r="R136">
        <f t="shared" si="45"/>
        <v>0</v>
      </c>
      <c r="S136" t="e">
        <f t="shared" si="46"/>
        <v>#DIV/0!</v>
      </c>
      <c r="T136">
        <f t="shared" si="47"/>
        <v>0</v>
      </c>
      <c r="U136" s="5"/>
      <c r="V136">
        <f t="shared" si="48"/>
        <v>0</v>
      </c>
      <c r="W136" t="e">
        <f t="shared" si="49"/>
        <v>#DIV/0!</v>
      </c>
      <c r="X136" t="e">
        <f t="shared" si="50"/>
        <v>#DIV/0!</v>
      </c>
      <c r="Y136" t="e">
        <f t="shared" si="38"/>
        <v>#DIV/0!</v>
      </c>
    </row>
    <row r="137" spans="1:25" x14ac:dyDescent="0.2">
      <c r="A137">
        <f t="shared" si="51"/>
        <v>37</v>
      </c>
      <c r="B137" s="19"/>
      <c r="C137" s="19"/>
      <c r="D137" s="19"/>
      <c r="E137" s="19"/>
      <c r="F137">
        <f t="shared" si="40"/>
        <v>0</v>
      </c>
      <c r="G137">
        <f t="shared" si="41"/>
        <v>0</v>
      </c>
      <c r="H137">
        <f t="shared" si="42"/>
        <v>0</v>
      </c>
      <c r="I137">
        <f t="shared" si="43"/>
        <v>0</v>
      </c>
      <c r="L137" s="10">
        <v>37</v>
      </c>
      <c r="M137" s="19"/>
      <c r="N137" s="19"/>
      <c r="O137" s="19"/>
      <c r="P137" s="19"/>
      <c r="R137">
        <f t="shared" si="45"/>
        <v>0</v>
      </c>
      <c r="S137" t="e">
        <f t="shared" si="46"/>
        <v>#DIV/0!</v>
      </c>
      <c r="T137">
        <f t="shared" si="47"/>
        <v>0</v>
      </c>
      <c r="U137" s="5"/>
      <c r="V137">
        <f t="shared" si="48"/>
        <v>0</v>
      </c>
      <c r="W137" t="e">
        <f t="shared" si="49"/>
        <v>#DIV/0!</v>
      </c>
      <c r="X137" t="e">
        <f t="shared" si="50"/>
        <v>#DIV/0!</v>
      </c>
      <c r="Y137" t="e">
        <f t="shared" si="38"/>
        <v>#DIV/0!</v>
      </c>
    </row>
    <row r="138" spans="1:25" x14ac:dyDescent="0.2">
      <c r="A138">
        <f t="shared" si="51"/>
        <v>38</v>
      </c>
      <c r="B138" s="19"/>
      <c r="C138" s="19"/>
      <c r="D138" s="19"/>
      <c r="E138" s="19"/>
      <c r="F138">
        <f t="shared" si="40"/>
        <v>0</v>
      </c>
      <c r="G138">
        <f t="shared" si="41"/>
        <v>0</v>
      </c>
      <c r="H138">
        <f t="shared" si="42"/>
        <v>0</v>
      </c>
      <c r="I138">
        <f t="shared" si="43"/>
        <v>0</v>
      </c>
      <c r="L138" s="10">
        <v>38</v>
      </c>
      <c r="M138" s="19"/>
      <c r="N138" s="19"/>
      <c r="O138" s="19"/>
      <c r="P138" s="19"/>
      <c r="R138">
        <f t="shared" si="45"/>
        <v>0</v>
      </c>
      <c r="S138" t="e">
        <f t="shared" si="46"/>
        <v>#DIV/0!</v>
      </c>
      <c r="T138">
        <f t="shared" si="47"/>
        <v>0</v>
      </c>
      <c r="U138" s="5"/>
      <c r="V138">
        <f t="shared" si="48"/>
        <v>0</v>
      </c>
      <c r="W138" t="e">
        <f t="shared" si="49"/>
        <v>#DIV/0!</v>
      </c>
      <c r="X138" t="e">
        <f t="shared" si="50"/>
        <v>#DIV/0!</v>
      </c>
      <c r="Y138" t="e">
        <f t="shared" si="38"/>
        <v>#DIV/0!</v>
      </c>
    </row>
    <row r="139" spans="1:25" x14ac:dyDescent="0.2">
      <c r="A139">
        <f t="shared" si="51"/>
        <v>39</v>
      </c>
      <c r="B139" s="19"/>
      <c r="C139" s="19"/>
      <c r="D139" s="19"/>
      <c r="E139" s="19"/>
      <c r="F139">
        <f t="shared" si="40"/>
        <v>0</v>
      </c>
      <c r="G139">
        <f t="shared" si="41"/>
        <v>0</v>
      </c>
      <c r="H139">
        <f t="shared" si="42"/>
        <v>0</v>
      </c>
      <c r="I139">
        <f t="shared" si="43"/>
        <v>0</v>
      </c>
      <c r="L139" s="10">
        <v>39</v>
      </c>
      <c r="M139" s="19"/>
      <c r="N139" s="19"/>
      <c r="O139" s="19"/>
      <c r="P139" s="19"/>
      <c r="R139">
        <f t="shared" si="45"/>
        <v>0</v>
      </c>
      <c r="S139" t="e">
        <f t="shared" si="46"/>
        <v>#DIV/0!</v>
      </c>
      <c r="T139">
        <f t="shared" si="47"/>
        <v>0</v>
      </c>
      <c r="U139" s="5"/>
      <c r="V139">
        <f t="shared" si="48"/>
        <v>0</v>
      </c>
      <c r="W139" t="e">
        <f t="shared" si="49"/>
        <v>#DIV/0!</v>
      </c>
      <c r="X139" t="e">
        <f t="shared" si="50"/>
        <v>#DIV/0!</v>
      </c>
      <c r="Y139" t="e">
        <f t="shared" si="38"/>
        <v>#DIV/0!</v>
      </c>
    </row>
    <row r="140" spans="1:25" x14ac:dyDescent="0.2">
      <c r="A140">
        <f t="shared" si="51"/>
        <v>40</v>
      </c>
      <c r="B140" s="19"/>
      <c r="C140" s="19"/>
      <c r="D140" s="19"/>
      <c r="E140" s="19"/>
      <c r="F140">
        <f t="shared" si="40"/>
        <v>0</v>
      </c>
      <c r="G140">
        <f t="shared" si="41"/>
        <v>0</v>
      </c>
      <c r="H140">
        <f t="shared" si="42"/>
        <v>0</v>
      </c>
      <c r="I140">
        <f t="shared" si="43"/>
        <v>0</v>
      </c>
      <c r="L140" s="10">
        <v>40</v>
      </c>
      <c r="M140" s="19"/>
      <c r="N140" s="19"/>
      <c r="O140" s="19"/>
      <c r="P140" s="19"/>
      <c r="R140">
        <f t="shared" si="45"/>
        <v>0</v>
      </c>
      <c r="S140" t="e">
        <f t="shared" si="46"/>
        <v>#DIV/0!</v>
      </c>
      <c r="T140">
        <f t="shared" si="47"/>
        <v>0</v>
      </c>
      <c r="U140" s="5"/>
      <c r="V140">
        <f t="shared" si="48"/>
        <v>0</v>
      </c>
      <c r="W140" t="e">
        <f t="shared" si="49"/>
        <v>#DIV/0!</v>
      </c>
      <c r="X140" t="e">
        <f t="shared" si="50"/>
        <v>#DIV/0!</v>
      </c>
      <c r="Y140" t="e">
        <f t="shared" si="38"/>
        <v>#DIV/0!</v>
      </c>
    </row>
    <row r="141" spans="1:25" x14ac:dyDescent="0.2">
      <c r="A141">
        <f t="shared" si="51"/>
        <v>41</v>
      </c>
      <c r="B141" s="19"/>
      <c r="C141" s="19"/>
      <c r="D141" s="19"/>
      <c r="E141" s="19"/>
      <c r="F141">
        <f t="shared" si="40"/>
        <v>0</v>
      </c>
      <c r="G141">
        <f t="shared" si="41"/>
        <v>0</v>
      </c>
      <c r="H141">
        <f t="shared" si="42"/>
        <v>0</v>
      </c>
      <c r="I141">
        <f t="shared" si="43"/>
        <v>0</v>
      </c>
      <c r="L141" s="10">
        <v>41</v>
      </c>
      <c r="M141" s="19"/>
      <c r="N141" s="19"/>
      <c r="O141" s="19"/>
      <c r="P141" s="19"/>
      <c r="R141">
        <f t="shared" si="45"/>
        <v>0</v>
      </c>
      <c r="S141" t="e">
        <f t="shared" si="46"/>
        <v>#DIV/0!</v>
      </c>
      <c r="T141">
        <f t="shared" si="47"/>
        <v>0</v>
      </c>
      <c r="U141" s="5"/>
      <c r="V141">
        <f t="shared" si="48"/>
        <v>0</v>
      </c>
      <c r="W141" t="e">
        <f t="shared" si="49"/>
        <v>#DIV/0!</v>
      </c>
      <c r="X141" t="e">
        <f t="shared" si="50"/>
        <v>#DIV/0!</v>
      </c>
      <c r="Y141" t="e">
        <f t="shared" si="38"/>
        <v>#DIV/0!</v>
      </c>
    </row>
    <row r="142" spans="1:25" x14ac:dyDescent="0.2">
      <c r="A142">
        <f t="shared" si="51"/>
        <v>42</v>
      </c>
      <c r="B142" s="19"/>
      <c r="C142" s="19"/>
      <c r="D142" s="19"/>
      <c r="E142" s="19"/>
      <c r="F142">
        <f t="shared" si="40"/>
        <v>0</v>
      </c>
      <c r="G142">
        <f t="shared" si="41"/>
        <v>0</v>
      </c>
      <c r="H142">
        <f t="shared" si="42"/>
        <v>0</v>
      </c>
      <c r="I142">
        <f t="shared" si="43"/>
        <v>0</v>
      </c>
      <c r="L142" s="10">
        <v>42</v>
      </c>
      <c r="M142" s="19"/>
      <c r="N142" s="19"/>
      <c r="O142" s="19"/>
      <c r="P142" s="19"/>
      <c r="R142">
        <f t="shared" si="45"/>
        <v>0</v>
      </c>
      <c r="S142" t="e">
        <f t="shared" si="46"/>
        <v>#DIV/0!</v>
      </c>
      <c r="T142">
        <f t="shared" si="47"/>
        <v>0</v>
      </c>
      <c r="U142" s="5"/>
      <c r="V142">
        <f t="shared" si="48"/>
        <v>0</v>
      </c>
      <c r="W142" t="e">
        <f t="shared" si="49"/>
        <v>#DIV/0!</v>
      </c>
      <c r="X142" t="e">
        <f t="shared" si="50"/>
        <v>#DIV/0!</v>
      </c>
      <c r="Y142" t="e">
        <f t="shared" si="38"/>
        <v>#DIV/0!</v>
      </c>
    </row>
    <row r="143" spans="1:25" x14ac:dyDescent="0.2">
      <c r="A143">
        <f t="shared" si="51"/>
        <v>43</v>
      </c>
      <c r="B143" s="19"/>
      <c r="C143" s="19"/>
      <c r="D143" s="19"/>
      <c r="E143" s="19"/>
      <c r="F143">
        <f t="shared" si="40"/>
        <v>0</v>
      </c>
      <c r="G143">
        <f t="shared" si="41"/>
        <v>0</v>
      </c>
      <c r="H143">
        <f t="shared" si="42"/>
        <v>0</v>
      </c>
      <c r="I143">
        <f t="shared" si="43"/>
        <v>0</v>
      </c>
      <c r="L143" s="10">
        <v>43</v>
      </c>
      <c r="M143" s="19"/>
      <c r="N143" s="19"/>
      <c r="O143" s="19"/>
      <c r="P143" s="19"/>
      <c r="R143">
        <f t="shared" si="45"/>
        <v>0</v>
      </c>
      <c r="S143" t="e">
        <f t="shared" si="46"/>
        <v>#DIV/0!</v>
      </c>
      <c r="T143">
        <f t="shared" si="47"/>
        <v>0</v>
      </c>
      <c r="U143" s="5"/>
      <c r="V143">
        <f t="shared" si="48"/>
        <v>0</v>
      </c>
      <c r="W143" t="e">
        <f t="shared" si="49"/>
        <v>#DIV/0!</v>
      </c>
      <c r="X143" t="e">
        <f t="shared" si="50"/>
        <v>#DIV/0!</v>
      </c>
      <c r="Y143" t="e">
        <f t="shared" si="38"/>
        <v>#DIV/0!</v>
      </c>
    </row>
    <row r="144" spans="1:25" x14ac:dyDescent="0.2">
      <c r="A144">
        <f t="shared" si="51"/>
        <v>44</v>
      </c>
      <c r="B144" s="19"/>
      <c r="C144" s="19"/>
      <c r="D144" s="19"/>
      <c r="E144" s="19"/>
      <c r="F144">
        <f t="shared" si="40"/>
        <v>0</v>
      </c>
      <c r="G144">
        <f t="shared" si="41"/>
        <v>0</v>
      </c>
      <c r="H144">
        <f t="shared" si="42"/>
        <v>0</v>
      </c>
      <c r="I144">
        <f t="shared" si="43"/>
        <v>0</v>
      </c>
      <c r="L144" s="10">
        <v>44</v>
      </c>
      <c r="M144" s="19"/>
      <c r="N144" s="19"/>
      <c r="O144" s="19"/>
      <c r="P144" s="19"/>
      <c r="R144">
        <f t="shared" si="45"/>
        <v>0</v>
      </c>
      <c r="S144" t="e">
        <f t="shared" si="46"/>
        <v>#DIV/0!</v>
      </c>
      <c r="T144">
        <f t="shared" si="47"/>
        <v>0</v>
      </c>
      <c r="U144" s="5"/>
      <c r="V144">
        <f t="shared" si="48"/>
        <v>0</v>
      </c>
      <c r="W144" t="e">
        <f t="shared" si="49"/>
        <v>#DIV/0!</v>
      </c>
      <c r="X144" t="e">
        <f t="shared" si="50"/>
        <v>#DIV/0!</v>
      </c>
      <c r="Y144" t="e">
        <f t="shared" si="38"/>
        <v>#DIV/0!</v>
      </c>
    </row>
    <row r="145" spans="1:25" x14ac:dyDescent="0.2">
      <c r="A145">
        <f t="shared" si="51"/>
        <v>45</v>
      </c>
      <c r="B145" s="19"/>
      <c r="C145" s="19"/>
      <c r="D145" s="19"/>
      <c r="E145" s="23"/>
      <c r="F145">
        <f t="shared" ref="F145:F180" si="52">PI()*((B145/2)*(B145/2))</f>
        <v>0</v>
      </c>
      <c r="G145">
        <f t="shared" ref="G145:G180" si="53">PI()*((C145/2)*(C145/2))</f>
        <v>0</v>
      </c>
      <c r="H145">
        <f t="shared" ref="H145:H180" si="54">(D145*100)*(F145+G145+(SQRT(F145*G145)))/3</f>
        <v>0</v>
      </c>
      <c r="I145">
        <f t="shared" ref="I145:I180" si="55">H145/1000000</f>
        <v>0</v>
      </c>
      <c r="L145" s="10">
        <v>45</v>
      </c>
      <c r="M145" s="19"/>
      <c r="N145" s="19"/>
      <c r="O145" s="19"/>
      <c r="P145" s="19"/>
      <c r="R145">
        <f t="shared" si="45"/>
        <v>0</v>
      </c>
      <c r="S145" t="e">
        <f t="shared" si="46"/>
        <v>#DIV/0!</v>
      </c>
      <c r="T145">
        <f t="shared" si="47"/>
        <v>0</v>
      </c>
      <c r="U145" s="5"/>
      <c r="V145">
        <f t="shared" si="48"/>
        <v>0</v>
      </c>
      <c r="W145" t="e">
        <f t="shared" si="49"/>
        <v>#DIV/0!</v>
      </c>
      <c r="X145" t="e">
        <f t="shared" si="50"/>
        <v>#DIV/0!</v>
      </c>
      <c r="Y145" t="e">
        <f t="shared" si="38"/>
        <v>#DIV/0!</v>
      </c>
    </row>
    <row r="146" spans="1:25" x14ac:dyDescent="0.2">
      <c r="A146">
        <f t="shared" si="51"/>
        <v>46</v>
      </c>
      <c r="B146" s="19"/>
      <c r="C146" s="19"/>
      <c r="D146" s="19"/>
      <c r="E146" s="23"/>
      <c r="F146">
        <f t="shared" si="52"/>
        <v>0</v>
      </c>
      <c r="G146">
        <f t="shared" si="53"/>
        <v>0</v>
      </c>
      <c r="H146">
        <f t="shared" si="54"/>
        <v>0</v>
      </c>
      <c r="I146">
        <f t="shared" si="55"/>
        <v>0</v>
      </c>
      <c r="L146" s="10">
        <v>46</v>
      </c>
      <c r="M146" s="19"/>
      <c r="N146" s="19"/>
      <c r="O146" s="19"/>
      <c r="P146" s="19"/>
      <c r="R146">
        <f t="shared" si="45"/>
        <v>0</v>
      </c>
      <c r="S146" t="e">
        <f t="shared" si="46"/>
        <v>#DIV/0!</v>
      </c>
      <c r="T146">
        <f t="shared" si="47"/>
        <v>0</v>
      </c>
      <c r="U146" s="5"/>
      <c r="V146">
        <f t="shared" si="48"/>
        <v>0</v>
      </c>
      <c r="W146" t="e">
        <f t="shared" si="49"/>
        <v>#DIV/0!</v>
      </c>
      <c r="X146" t="e">
        <f t="shared" si="50"/>
        <v>#DIV/0!</v>
      </c>
      <c r="Y146" t="e">
        <f t="shared" si="38"/>
        <v>#DIV/0!</v>
      </c>
    </row>
    <row r="147" spans="1:25" x14ac:dyDescent="0.2">
      <c r="A147">
        <f t="shared" si="51"/>
        <v>47</v>
      </c>
      <c r="B147" s="19"/>
      <c r="C147" s="19"/>
      <c r="D147" s="19"/>
      <c r="E147" s="23"/>
      <c r="F147">
        <f t="shared" si="52"/>
        <v>0</v>
      </c>
      <c r="G147">
        <f t="shared" si="53"/>
        <v>0</v>
      </c>
      <c r="H147">
        <f t="shared" si="54"/>
        <v>0</v>
      </c>
      <c r="I147">
        <f t="shared" si="55"/>
        <v>0</v>
      </c>
      <c r="L147" s="10">
        <v>47</v>
      </c>
      <c r="M147" s="19"/>
      <c r="N147" s="19"/>
      <c r="O147" s="19"/>
      <c r="P147" s="19"/>
      <c r="R147">
        <f t="shared" si="45"/>
        <v>0</v>
      </c>
      <c r="S147" t="e">
        <f t="shared" si="46"/>
        <v>#DIV/0!</v>
      </c>
      <c r="T147">
        <f t="shared" si="47"/>
        <v>0</v>
      </c>
      <c r="U147" s="5"/>
      <c r="V147">
        <f t="shared" si="48"/>
        <v>0</v>
      </c>
      <c r="W147" t="e">
        <f t="shared" si="49"/>
        <v>#DIV/0!</v>
      </c>
      <c r="X147" t="e">
        <f t="shared" si="50"/>
        <v>#DIV/0!</v>
      </c>
      <c r="Y147" t="e">
        <f t="shared" si="38"/>
        <v>#DIV/0!</v>
      </c>
    </row>
    <row r="148" spans="1:25" x14ac:dyDescent="0.2">
      <c r="A148">
        <f t="shared" si="51"/>
        <v>48</v>
      </c>
      <c r="B148" s="19"/>
      <c r="C148" s="19"/>
      <c r="D148" s="19"/>
      <c r="E148" s="23"/>
      <c r="F148">
        <f t="shared" si="52"/>
        <v>0</v>
      </c>
      <c r="G148">
        <f t="shared" si="53"/>
        <v>0</v>
      </c>
      <c r="H148">
        <f t="shared" si="54"/>
        <v>0</v>
      </c>
      <c r="I148">
        <f t="shared" si="55"/>
        <v>0</v>
      </c>
      <c r="L148" s="10">
        <v>48</v>
      </c>
      <c r="M148" s="19"/>
      <c r="N148" s="19"/>
      <c r="O148" s="19"/>
      <c r="P148" s="19"/>
      <c r="R148">
        <f t="shared" si="45"/>
        <v>0</v>
      </c>
      <c r="S148" t="e">
        <f t="shared" si="46"/>
        <v>#DIV/0!</v>
      </c>
      <c r="T148">
        <f t="shared" si="47"/>
        <v>0</v>
      </c>
      <c r="U148" s="5"/>
      <c r="V148">
        <f t="shared" si="48"/>
        <v>0</v>
      </c>
      <c r="W148" t="e">
        <f t="shared" si="49"/>
        <v>#DIV/0!</v>
      </c>
      <c r="X148" t="e">
        <f t="shared" si="50"/>
        <v>#DIV/0!</v>
      </c>
      <c r="Y148" t="e">
        <f t="shared" si="38"/>
        <v>#DIV/0!</v>
      </c>
    </row>
    <row r="149" spans="1:25" x14ac:dyDescent="0.2">
      <c r="A149">
        <f t="shared" si="51"/>
        <v>49</v>
      </c>
      <c r="B149" s="19"/>
      <c r="C149" s="19"/>
      <c r="D149" s="19"/>
      <c r="E149" s="23"/>
      <c r="F149">
        <f t="shared" si="52"/>
        <v>0</v>
      </c>
      <c r="G149">
        <f t="shared" si="53"/>
        <v>0</v>
      </c>
      <c r="H149">
        <f t="shared" si="54"/>
        <v>0</v>
      </c>
      <c r="I149">
        <f t="shared" si="55"/>
        <v>0</v>
      </c>
      <c r="L149" s="10">
        <v>49</v>
      </c>
      <c r="M149" s="19"/>
      <c r="N149" s="19"/>
      <c r="O149" s="19"/>
      <c r="P149" s="19"/>
      <c r="R149">
        <f t="shared" si="45"/>
        <v>0</v>
      </c>
      <c r="S149" t="e">
        <f t="shared" si="46"/>
        <v>#DIV/0!</v>
      </c>
      <c r="T149">
        <f t="shared" si="47"/>
        <v>0</v>
      </c>
      <c r="U149" s="5"/>
      <c r="V149">
        <f t="shared" si="48"/>
        <v>0</v>
      </c>
      <c r="W149" t="e">
        <f t="shared" si="49"/>
        <v>#DIV/0!</v>
      </c>
      <c r="X149" t="e">
        <f t="shared" si="50"/>
        <v>#DIV/0!</v>
      </c>
      <c r="Y149" t="e">
        <f t="shared" si="38"/>
        <v>#DIV/0!</v>
      </c>
    </row>
    <row r="150" spans="1:25" x14ac:dyDescent="0.2">
      <c r="A150">
        <f t="shared" si="51"/>
        <v>50</v>
      </c>
      <c r="B150" s="19"/>
      <c r="C150" s="19"/>
      <c r="D150" s="19"/>
      <c r="E150" s="23"/>
      <c r="F150">
        <f t="shared" si="52"/>
        <v>0</v>
      </c>
      <c r="G150">
        <f t="shared" si="53"/>
        <v>0</v>
      </c>
      <c r="H150">
        <f t="shared" si="54"/>
        <v>0</v>
      </c>
      <c r="I150">
        <f t="shared" si="55"/>
        <v>0</v>
      </c>
      <c r="L150" s="10">
        <v>50</v>
      </c>
      <c r="M150" s="19"/>
      <c r="N150" s="19"/>
      <c r="O150" s="19"/>
      <c r="P150" s="19"/>
      <c r="R150">
        <f t="shared" si="45"/>
        <v>0</v>
      </c>
      <c r="S150" t="e">
        <f t="shared" si="46"/>
        <v>#DIV/0!</v>
      </c>
      <c r="T150">
        <f t="shared" si="47"/>
        <v>0</v>
      </c>
      <c r="U150" s="5"/>
      <c r="V150">
        <f t="shared" si="48"/>
        <v>0</v>
      </c>
      <c r="W150" t="e">
        <f t="shared" si="49"/>
        <v>#DIV/0!</v>
      </c>
      <c r="X150" t="e">
        <f t="shared" si="50"/>
        <v>#DIV/0!</v>
      </c>
      <c r="Y150" t="e">
        <f t="shared" si="38"/>
        <v>#DIV/0!</v>
      </c>
    </row>
    <row r="151" spans="1:25" x14ac:dyDescent="0.2">
      <c r="A151">
        <f t="shared" si="51"/>
        <v>51</v>
      </c>
      <c r="B151" s="19"/>
      <c r="C151" s="19"/>
      <c r="D151" s="19"/>
      <c r="E151" s="23"/>
      <c r="F151">
        <f t="shared" si="52"/>
        <v>0</v>
      </c>
      <c r="G151">
        <f t="shared" si="53"/>
        <v>0</v>
      </c>
      <c r="H151">
        <f t="shared" si="54"/>
        <v>0</v>
      </c>
      <c r="I151">
        <f t="shared" si="55"/>
        <v>0</v>
      </c>
      <c r="L151" s="10">
        <v>51</v>
      </c>
      <c r="M151" s="19"/>
      <c r="N151" s="19"/>
      <c r="O151" s="19"/>
      <c r="P151" s="19"/>
      <c r="R151">
        <f t="shared" si="45"/>
        <v>0</v>
      </c>
      <c r="S151" t="e">
        <f t="shared" si="46"/>
        <v>#DIV/0!</v>
      </c>
      <c r="T151">
        <f t="shared" si="47"/>
        <v>0</v>
      </c>
      <c r="U151" s="5"/>
      <c r="V151">
        <f t="shared" si="48"/>
        <v>0</v>
      </c>
      <c r="W151" t="e">
        <f t="shared" si="49"/>
        <v>#DIV/0!</v>
      </c>
      <c r="X151" t="e">
        <f t="shared" si="50"/>
        <v>#DIV/0!</v>
      </c>
      <c r="Y151" t="e">
        <f t="shared" si="38"/>
        <v>#DIV/0!</v>
      </c>
    </row>
    <row r="152" spans="1:25" x14ac:dyDescent="0.2">
      <c r="A152">
        <f t="shared" si="51"/>
        <v>52</v>
      </c>
      <c r="B152" s="19"/>
      <c r="C152" s="19"/>
      <c r="D152" s="19"/>
      <c r="E152" s="23"/>
      <c r="F152">
        <f t="shared" si="52"/>
        <v>0</v>
      </c>
      <c r="G152">
        <f t="shared" si="53"/>
        <v>0</v>
      </c>
      <c r="H152">
        <f t="shared" si="54"/>
        <v>0</v>
      </c>
      <c r="I152">
        <f t="shared" si="55"/>
        <v>0</v>
      </c>
      <c r="L152" s="10">
        <v>52</v>
      </c>
      <c r="M152" s="19"/>
      <c r="N152" s="19"/>
      <c r="O152" s="19"/>
      <c r="P152" s="19"/>
      <c r="R152">
        <f t="shared" si="45"/>
        <v>0</v>
      </c>
      <c r="S152" t="e">
        <f t="shared" si="46"/>
        <v>#DIV/0!</v>
      </c>
      <c r="T152">
        <f t="shared" si="47"/>
        <v>0</v>
      </c>
      <c r="U152" s="5"/>
      <c r="V152">
        <f t="shared" si="48"/>
        <v>0</v>
      </c>
      <c r="W152" t="e">
        <f t="shared" si="49"/>
        <v>#DIV/0!</v>
      </c>
      <c r="X152" t="e">
        <f t="shared" si="50"/>
        <v>#DIV/0!</v>
      </c>
      <c r="Y152" t="e">
        <f t="shared" si="38"/>
        <v>#DIV/0!</v>
      </c>
    </row>
    <row r="153" spans="1:25" x14ac:dyDescent="0.2">
      <c r="A153">
        <f t="shared" si="51"/>
        <v>53</v>
      </c>
      <c r="B153" s="19"/>
      <c r="C153" s="19"/>
      <c r="D153" s="19"/>
      <c r="E153" s="23"/>
      <c r="F153">
        <f t="shared" si="52"/>
        <v>0</v>
      </c>
      <c r="G153">
        <f t="shared" si="53"/>
        <v>0</v>
      </c>
      <c r="H153">
        <f t="shared" si="54"/>
        <v>0</v>
      </c>
      <c r="I153">
        <f t="shared" si="55"/>
        <v>0</v>
      </c>
      <c r="L153" s="10">
        <v>53</v>
      </c>
      <c r="M153" s="19"/>
      <c r="N153" s="19"/>
      <c r="O153" s="19"/>
      <c r="P153" s="19"/>
      <c r="R153">
        <f t="shared" si="45"/>
        <v>0</v>
      </c>
      <c r="S153" t="e">
        <f t="shared" si="46"/>
        <v>#DIV/0!</v>
      </c>
      <c r="T153">
        <f t="shared" si="47"/>
        <v>0</v>
      </c>
      <c r="U153" s="5"/>
      <c r="V153">
        <f t="shared" si="48"/>
        <v>0</v>
      </c>
      <c r="W153" t="e">
        <f t="shared" si="49"/>
        <v>#DIV/0!</v>
      </c>
      <c r="X153" t="e">
        <f t="shared" si="50"/>
        <v>#DIV/0!</v>
      </c>
      <c r="Y153" t="e">
        <f t="shared" si="38"/>
        <v>#DIV/0!</v>
      </c>
    </row>
    <row r="154" spans="1:25" x14ac:dyDescent="0.2">
      <c r="A154">
        <f t="shared" si="51"/>
        <v>54</v>
      </c>
      <c r="B154" s="19"/>
      <c r="C154" s="19"/>
      <c r="D154" s="19"/>
      <c r="E154" s="23"/>
      <c r="F154">
        <f t="shared" si="52"/>
        <v>0</v>
      </c>
      <c r="G154">
        <f t="shared" si="53"/>
        <v>0</v>
      </c>
      <c r="H154">
        <f t="shared" si="54"/>
        <v>0</v>
      </c>
      <c r="I154">
        <f t="shared" si="55"/>
        <v>0</v>
      </c>
      <c r="L154" s="10">
        <v>54</v>
      </c>
      <c r="M154" s="19"/>
      <c r="N154" s="19"/>
      <c r="O154" s="19"/>
      <c r="P154" s="19"/>
      <c r="R154">
        <f t="shared" si="45"/>
        <v>0</v>
      </c>
      <c r="S154" t="e">
        <f t="shared" si="46"/>
        <v>#DIV/0!</v>
      </c>
      <c r="T154">
        <f t="shared" si="47"/>
        <v>0</v>
      </c>
      <c r="U154" s="5"/>
      <c r="V154">
        <f t="shared" si="48"/>
        <v>0</v>
      </c>
      <c r="W154" t="e">
        <f t="shared" si="49"/>
        <v>#DIV/0!</v>
      </c>
      <c r="X154" t="e">
        <f t="shared" si="50"/>
        <v>#DIV/0!</v>
      </c>
      <c r="Y154" t="e">
        <f t="shared" si="38"/>
        <v>#DIV/0!</v>
      </c>
    </row>
    <row r="155" spans="1:25" x14ac:dyDescent="0.2">
      <c r="A155">
        <f t="shared" si="51"/>
        <v>55</v>
      </c>
      <c r="B155" s="19"/>
      <c r="C155" s="19"/>
      <c r="D155" s="19"/>
      <c r="E155" s="23"/>
      <c r="F155">
        <f t="shared" si="52"/>
        <v>0</v>
      </c>
      <c r="G155">
        <f t="shared" si="53"/>
        <v>0</v>
      </c>
      <c r="H155">
        <f t="shared" si="54"/>
        <v>0</v>
      </c>
      <c r="I155">
        <f t="shared" si="55"/>
        <v>0</v>
      </c>
      <c r="L155" s="10">
        <v>55</v>
      </c>
      <c r="M155" s="19"/>
      <c r="N155" s="19"/>
      <c r="O155" s="19"/>
      <c r="P155" s="19"/>
      <c r="R155">
        <f t="shared" si="45"/>
        <v>0</v>
      </c>
      <c r="S155" t="e">
        <f t="shared" si="46"/>
        <v>#DIV/0!</v>
      </c>
      <c r="T155">
        <f t="shared" si="47"/>
        <v>0</v>
      </c>
      <c r="U155" s="5"/>
      <c r="V155">
        <f t="shared" si="48"/>
        <v>0</v>
      </c>
      <c r="W155" t="e">
        <f t="shared" si="49"/>
        <v>#DIV/0!</v>
      </c>
      <c r="X155" t="e">
        <f t="shared" si="50"/>
        <v>#DIV/0!</v>
      </c>
      <c r="Y155" t="e">
        <f t="shared" si="38"/>
        <v>#DIV/0!</v>
      </c>
    </row>
    <row r="156" spans="1:25" x14ac:dyDescent="0.2">
      <c r="A156">
        <f t="shared" si="51"/>
        <v>56</v>
      </c>
      <c r="B156" s="19"/>
      <c r="C156" s="19"/>
      <c r="D156" s="19"/>
      <c r="E156" s="19"/>
      <c r="F156">
        <f t="shared" si="52"/>
        <v>0</v>
      </c>
      <c r="G156">
        <f t="shared" si="53"/>
        <v>0</v>
      </c>
      <c r="H156">
        <f t="shared" si="54"/>
        <v>0</v>
      </c>
      <c r="I156">
        <f t="shared" si="55"/>
        <v>0</v>
      </c>
      <c r="L156" s="10">
        <v>56</v>
      </c>
      <c r="M156" s="19"/>
      <c r="N156" s="19"/>
      <c r="O156" s="19"/>
      <c r="P156" s="19"/>
      <c r="R156">
        <f t="shared" si="45"/>
        <v>0</v>
      </c>
      <c r="S156" t="e">
        <f t="shared" si="46"/>
        <v>#DIV/0!</v>
      </c>
      <c r="T156">
        <f t="shared" si="47"/>
        <v>0</v>
      </c>
      <c r="U156" s="5"/>
      <c r="V156">
        <f t="shared" si="48"/>
        <v>0</v>
      </c>
      <c r="W156" t="e">
        <f t="shared" si="49"/>
        <v>#DIV/0!</v>
      </c>
      <c r="X156" t="e">
        <f t="shared" si="50"/>
        <v>#DIV/0!</v>
      </c>
      <c r="Y156" t="e">
        <f t="shared" si="38"/>
        <v>#DIV/0!</v>
      </c>
    </row>
    <row r="157" spans="1:25" x14ac:dyDescent="0.2">
      <c r="A157">
        <f t="shared" si="51"/>
        <v>57</v>
      </c>
      <c r="B157" s="19"/>
      <c r="C157" s="19"/>
      <c r="D157" s="19"/>
      <c r="E157" s="19"/>
      <c r="F157">
        <f t="shared" si="52"/>
        <v>0</v>
      </c>
      <c r="G157">
        <f t="shared" si="53"/>
        <v>0</v>
      </c>
      <c r="H157">
        <f t="shared" si="54"/>
        <v>0</v>
      </c>
      <c r="I157">
        <f t="shared" si="55"/>
        <v>0</v>
      </c>
      <c r="L157" s="10">
        <v>57</v>
      </c>
      <c r="M157" s="19"/>
      <c r="N157" s="19"/>
      <c r="O157" s="19"/>
      <c r="P157" s="19"/>
      <c r="R157">
        <f t="shared" si="45"/>
        <v>0</v>
      </c>
      <c r="S157" t="e">
        <f t="shared" si="46"/>
        <v>#DIV/0!</v>
      </c>
      <c r="T157">
        <f t="shared" si="47"/>
        <v>0</v>
      </c>
      <c r="U157" s="5"/>
      <c r="V157">
        <f t="shared" si="48"/>
        <v>0</v>
      </c>
      <c r="W157" t="e">
        <f t="shared" si="49"/>
        <v>#DIV/0!</v>
      </c>
      <c r="X157" t="e">
        <f t="shared" si="50"/>
        <v>#DIV/0!</v>
      </c>
      <c r="Y157" t="e">
        <f t="shared" si="38"/>
        <v>#DIV/0!</v>
      </c>
    </row>
    <row r="158" spans="1:25" x14ac:dyDescent="0.2">
      <c r="A158">
        <f t="shared" si="51"/>
        <v>58</v>
      </c>
      <c r="B158" s="19"/>
      <c r="C158" s="19"/>
      <c r="D158" s="19"/>
      <c r="E158" s="19"/>
      <c r="F158">
        <f t="shared" si="52"/>
        <v>0</v>
      </c>
      <c r="G158">
        <f t="shared" si="53"/>
        <v>0</v>
      </c>
      <c r="H158">
        <f t="shared" si="54"/>
        <v>0</v>
      </c>
      <c r="I158">
        <f t="shared" si="55"/>
        <v>0</v>
      </c>
      <c r="L158" s="10">
        <v>58</v>
      </c>
      <c r="M158" s="19"/>
      <c r="N158" s="19"/>
      <c r="O158" s="19"/>
      <c r="P158" s="19"/>
      <c r="R158">
        <f t="shared" si="45"/>
        <v>0</v>
      </c>
      <c r="S158" t="e">
        <f t="shared" si="46"/>
        <v>#DIV/0!</v>
      </c>
      <c r="T158">
        <f t="shared" si="47"/>
        <v>0</v>
      </c>
      <c r="U158" s="5"/>
      <c r="V158">
        <f t="shared" si="48"/>
        <v>0</v>
      </c>
      <c r="W158" t="e">
        <f t="shared" si="49"/>
        <v>#DIV/0!</v>
      </c>
      <c r="X158" t="e">
        <f t="shared" si="50"/>
        <v>#DIV/0!</v>
      </c>
      <c r="Y158" t="e">
        <f t="shared" si="38"/>
        <v>#DIV/0!</v>
      </c>
    </row>
    <row r="159" spans="1:25" x14ac:dyDescent="0.2">
      <c r="A159">
        <f t="shared" si="51"/>
        <v>59</v>
      </c>
      <c r="B159" s="19"/>
      <c r="C159" s="19"/>
      <c r="D159" s="19"/>
      <c r="E159" s="19"/>
      <c r="F159">
        <f t="shared" si="52"/>
        <v>0</v>
      </c>
      <c r="G159">
        <f t="shared" si="53"/>
        <v>0</v>
      </c>
      <c r="H159">
        <f t="shared" si="54"/>
        <v>0</v>
      </c>
      <c r="I159">
        <f t="shared" si="55"/>
        <v>0</v>
      </c>
      <c r="L159" s="10">
        <v>59</v>
      </c>
      <c r="M159" s="19"/>
      <c r="N159" s="19"/>
      <c r="O159" s="19"/>
      <c r="P159" s="19"/>
      <c r="R159">
        <f t="shared" si="45"/>
        <v>0</v>
      </c>
      <c r="S159" t="e">
        <f t="shared" si="46"/>
        <v>#DIV/0!</v>
      </c>
      <c r="T159">
        <f t="shared" si="47"/>
        <v>0</v>
      </c>
      <c r="U159" s="5"/>
      <c r="V159">
        <f t="shared" si="48"/>
        <v>0</v>
      </c>
      <c r="W159" t="e">
        <f t="shared" si="49"/>
        <v>#DIV/0!</v>
      </c>
      <c r="X159" t="e">
        <f t="shared" si="50"/>
        <v>#DIV/0!</v>
      </c>
      <c r="Y159" t="e">
        <f t="shared" si="38"/>
        <v>#DIV/0!</v>
      </c>
    </row>
    <row r="160" spans="1:25" x14ac:dyDescent="0.2">
      <c r="A160">
        <f t="shared" si="51"/>
        <v>60</v>
      </c>
      <c r="B160" s="19"/>
      <c r="C160" s="19"/>
      <c r="D160" s="19"/>
      <c r="E160" s="19"/>
      <c r="F160">
        <f t="shared" si="52"/>
        <v>0</v>
      </c>
      <c r="G160">
        <f t="shared" si="53"/>
        <v>0</v>
      </c>
      <c r="H160">
        <f t="shared" si="54"/>
        <v>0</v>
      </c>
      <c r="I160">
        <f t="shared" si="55"/>
        <v>0</v>
      </c>
      <c r="L160" s="10">
        <v>60</v>
      </c>
      <c r="M160" s="19"/>
      <c r="N160" s="19"/>
      <c r="O160" s="19"/>
      <c r="P160" s="19"/>
      <c r="R160">
        <f t="shared" si="45"/>
        <v>0</v>
      </c>
      <c r="S160" t="e">
        <f t="shared" si="46"/>
        <v>#DIV/0!</v>
      </c>
      <c r="T160">
        <f t="shared" si="47"/>
        <v>0</v>
      </c>
      <c r="U160" s="5"/>
      <c r="V160">
        <f t="shared" si="48"/>
        <v>0</v>
      </c>
      <c r="W160" t="e">
        <f t="shared" si="49"/>
        <v>#DIV/0!</v>
      </c>
      <c r="X160" t="e">
        <f t="shared" si="50"/>
        <v>#DIV/0!</v>
      </c>
      <c r="Y160" t="e">
        <f t="shared" si="38"/>
        <v>#DIV/0!</v>
      </c>
    </row>
    <row r="161" spans="1:25" x14ac:dyDescent="0.2">
      <c r="A161">
        <f t="shared" si="51"/>
        <v>61</v>
      </c>
      <c r="B161" s="19"/>
      <c r="C161" s="19"/>
      <c r="D161" s="19"/>
      <c r="E161" s="19"/>
      <c r="F161">
        <f t="shared" si="52"/>
        <v>0</v>
      </c>
      <c r="G161">
        <f t="shared" si="53"/>
        <v>0</v>
      </c>
      <c r="H161">
        <f t="shared" si="54"/>
        <v>0</v>
      </c>
      <c r="I161">
        <f t="shared" si="55"/>
        <v>0</v>
      </c>
      <c r="L161" s="10">
        <v>61</v>
      </c>
      <c r="M161" s="19"/>
      <c r="N161" s="19"/>
      <c r="O161" s="19"/>
      <c r="P161" s="19"/>
      <c r="R161">
        <f t="shared" si="45"/>
        <v>0</v>
      </c>
      <c r="S161" t="e">
        <f t="shared" si="46"/>
        <v>#DIV/0!</v>
      </c>
      <c r="T161">
        <f t="shared" si="47"/>
        <v>0</v>
      </c>
      <c r="U161" s="5"/>
      <c r="V161">
        <f t="shared" si="48"/>
        <v>0</v>
      </c>
      <c r="W161" t="e">
        <f t="shared" si="49"/>
        <v>#DIV/0!</v>
      </c>
      <c r="X161" t="e">
        <f t="shared" si="50"/>
        <v>#DIV/0!</v>
      </c>
      <c r="Y161" t="e">
        <f t="shared" si="38"/>
        <v>#DIV/0!</v>
      </c>
    </row>
    <row r="162" spans="1:25" x14ac:dyDescent="0.2">
      <c r="A162">
        <f t="shared" si="51"/>
        <v>62</v>
      </c>
      <c r="B162" s="19"/>
      <c r="C162" s="19"/>
      <c r="D162" s="19"/>
      <c r="E162" s="19"/>
      <c r="F162">
        <f t="shared" si="52"/>
        <v>0</v>
      </c>
      <c r="G162">
        <f t="shared" si="53"/>
        <v>0</v>
      </c>
      <c r="H162">
        <f t="shared" si="54"/>
        <v>0</v>
      </c>
      <c r="I162">
        <f t="shared" si="55"/>
        <v>0</v>
      </c>
      <c r="L162" s="10">
        <v>62</v>
      </c>
      <c r="M162" s="19"/>
      <c r="N162" s="19"/>
      <c r="O162" s="19"/>
      <c r="P162" s="19"/>
      <c r="R162">
        <f t="shared" si="45"/>
        <v>0</v>
      </c>
      <c r="S162" t="e">
        <f t="shared" si="46"/>
        <v>#DIV/0!</v>
      </c>
      <c r="T162">
        <f t="shared" si="47"/>
        <v>0</v>
      </c>
      <c r="U162" s="5"/>
      <c r="V162">
        <f t="shared" si="48"/>
        <v>0</v>
      </c>
      <c r="W162" t="e">
        <f t="shared" si="49"/>
        <v>#DIV/0!</v>
      </c>
      <c r="X162" t="e">
        <f t="shared" si="50"/>
        <v>#DIV/0!</v>
      </c>
      <c r="Y162" t="e">
        <f t="shared" si="38"/>
        <v>#DIV/0!</v>
      </c>
    </row>
    <row r="163" spans="1:25" x14ac:dyDescent="0.2">
      <c r="A163">
        <f t="shared" si="51"/>
        <v>63</v>
      </c>
      <c r="B163" s="19"/>
      <c r="C163" s="19"/>
      <c r="D163" s="19"/>
      <c r="E163" s="19"/>
      <c r="F163">
        <f t="shared" si="52"/>
        <v>0</v>
      </c>
      <c r="G163">
        <f t="shared" si="53"/>
        <v>0</v>
      </c>
      <c r="H163">
        <f t="shared" si="54"/>
        <v>0</v>
      </c>
      <c r="I163">
        <f t="shared" si="55"/>
        <v>0</v>
      </c>
      <c r="L163" s="10">
        <v>63</v>
      </c>
      <c r="M163" s="19"/>
      <c r="N163" s="19"/>
      <c r="O163" s="19"/>
      <c r="P163" s="19"/>
      <c r="R163">
        <f t="shared" si="45"/>
        <v>0</v>
      </c>
      <c r="S163" t="e">
        <f t="shared" si="46"/>
        <v>#DIV/0!</v>
      </c>
      <c r="T163">
        <f t="shared" si="47"/>
        <v>0</v>
      </c>
      <c r="U163" s="5"/>
      <c r="V163">
        <f t="shared" si="48"/>
        <v>0</v>
      </c>
      <c r="W163" t="e">
        <f t="shared" si="49"/>
        <v>#DIV/0!</v>
      </c>
      <c r="X163" t="e">
        <f t="shared" si="50"/>
        <v>#DIV/0!</v>
      </c>
      <c r="Y163" t="e">
        <f t="shared" si="38"/>
        <v>#DIV/0!</v>
      </c>
    </row>
    <row r="164" spans="1:25" x14ac:dyDescent="0.2">
      <c r="A164">
        <f t="shared" si="51"/>
        <v>64</v>
      </c>
      <c r="B164" s="19"/>
      <c r="C164" s="19"/>
      <c r="D164" s="19"/>
      <c r="E164" s="19"/>
      <c r="F164">
        <f t="shared" si="52"/>
        <v>0</v>
      </c>
      <c r="G164">
        <f t="shared" si="53"/>
        <v>0</v>
      </c>
      <c r="H164">
        <f t="shared" si="54"/>
        <v>0</v>
      </c>
      <c r="I164">
        <f t="shared" si="55"/>
        <v>0</v>
      </c>
      <c r="L164" s="10">
        <v>64</v>
      </c>
      <c r="M164" s="19"/>
      <c r="N164" s="19"/>
      <c r="O164" s="19"/>
      <c r="P164" s="19"/>
      <c r="R164">
        <f t="shared" si="45"/>
        <v>0</v>
      </c>
      <c r="S164" t="e">
        <f t="shared" si="46"/>
        <v>#DIV/0!</v>
      </c>
      <c r="T164">
        <f t="shared" si="47"/>
        <v>0</v>
      </c>
      <c r="U164" s="5"/>
      <c r="V164">
        <f t="shared" si="48"/>
        <v>0</v>
      </c>
      <c r="W164" t="e">
        <f t="shared" si="49"/>
        <v>#DIV/0!</v>
      </c>
      <c r="X164" t="e">
        <f t="shared" si="50"/>
        <v>#DIV/0!</v>
      </c>
      <c r="Y164" t="e">
        <f t="shared" si="38"/>
        <v>#DIV/0!</v>
      </c>
    </row>
    <row r="165" spans="1:25" x14ac:dyDescent="0.2">
      <c r="A165">
        <f t="shared" si="51"/>
        <v>65</v>
      </c>
      <c r="B165" s="19"/>
      <c r="C165" s="19"/>
      <c r="D165" s="19"/>
      <c r="E165" s="19"/>
      <c r="F165">
        <f t="shared" si="52"/>
        <v>0</v>
      </c>
      <c r="G165">
        <f t="shared" si="53"/>
        <v>0</v>
      </c>
      <c r="H165">
        <f t="shared" si="54"/>
        <v>0</v>
      </c>
      <c r="I165">
        <f t="shared" si="55"/>
        <v>0</v>
      </c>
      <c r="L165" s="10">
        <v>65</v>
      </c>
      <c r="M165" s="19"/>
      <c r="N165" s="19"/>
      <c r="O165" s="19"/>
      <c r="P165" s="19"/>
      <c r="R165">
        <f t="shared" si="45"/>
        <v>0</v>
      </c>
      <c r="S165" t="e">
        <f t="shared" si="46"/>
        <v>#DIV/0!</v>
      </c>
      <c r="T165">
        <f t="shared" si="47"/>
        <v>0</v>
      </c>
      <c r="U165" s="5"/>
      <c r="V165">
        <f t="shared" si="48"/>
        <v>0</v>
      </c>
      <c r="W165" t="e">
        <f t="shared" si="49"/>
        <v>#DIV/0!</v>
      </c>
      <c r="X165" t="e">
        <f t="shared" si="50"/>
        <v>#DIV/0!</v>
      </c>
      <c r="Y165" t="e">
        <f t="shared" ref="Y165:Y180" si="56">X165/1000000</f>
        <v>#DIV/0!</v>
      </c>
    </row>
    <row r="166" spans="1:25" x14ac:dyDescent="0.2">
      <c r="A166">
        <f t="shared" si="51"/>
        <v>66</v>
      </c>
      <c r="B166" s="19"/>
      <c r="C166" s="19"/>
      <c r="D166" s="19"/>
      <c r="E166" s="19"/>
      <c r="F166">
        <f t="shared" si="52"/>
        <v>0</v>
      </c>
      <c r="G166">
        <f t="shared" si="53"/>
        <v>0</v>
      </c>
      <c r="H166">
        <f t="shared" si="54"/>
        <v>0</v>
      </c>
      <c r="I166">
        <f t="shared" si="55"/>
        <v>0</v>
      </c>
      <c r="L166" s="10">
        <v>66</v>
      </c>
      <c r="M166" s="19"/>
      <c r="N166" s="19"/>
      <c r="O166" s="19"/>
      <c r="P166" s="19"/>
      <c r="R166">
        <f t="shared" ref="R166:R180" si="57">M166</f>
        <v>0</v>
      </c>
      <c r="S166" t="e">
        <f t="shared" ref="S166:S180" si="58">IF(P166="p",1,(1-(N166/R$97))*R166+1)</f>
        <v>#DIV/0!</v>
      </c>
      <c r="T166">
        <f t="shared" ref="T166:T180" si="59">N166</f>
        <v>0</v>
      </c>
      <c r="U166" s="5"/>
      <c r="V166">
        <f t="shared" ref="V166:V180" si="60">PI()*((R166/2)*(R166/2))</f>
        <v>0</v>
      </c>
      <c r="W166" t="e">
        <f t="shared" ref="W166:W180" si="61">PI()*((S166/2)*(S166/2))</f>
        <v>#DIV/0!</v>
      </c>
      <c r="X166" t="e">
        <f t="shared" ref="X166:X180" si="62">(T166*100)*(V166+W166+(SQRT(V166*W166)))/3</f>
        <v>#DIV/0!</v>
      </c>
      <c r="Y166" t="e">
        <f t="shared" si="56"/>
        <v>#DIV/0!</v>
      </c>
    </row>
    <row r="167" spans="1:25" x14ac:dyDescent="0.2">
      <c r="A167">
        <f t="shared" ref="A167:A180" si="63">(A166+1)</f>
        <v>67</v>
      </c>
      <c r="B167" s="19"/>
      <c r="C167" s="19"/>
      <c r="D167" s="19"/>
      <c r="E167" s="19"/>
      <c r="F167">
        <f t="shared" si="52"/>
        <v>0</v>
      </c>
      <c r="G167">
        <f t="shared" si="53"/>
        <v>0</v>
      </c>
      <c r="H167">
        <f t="shared" si="54"/>
        <v>0</v>
      </c>
      <c r="I167">
        <f t="shared" si="55"/>
        <v>0</v>
      </c>
      <c r="L167" s="10">
        <v>67</v>
      </c>
      <c r="M167" s="19"/>
      <c r="N167" s="19"/>
      <c r="O167" s="19"/>
      <c r="P167" s="19"/>
      <c r="R167">
        <f t="shared" si="57"/>
        <v>0</v>
      </c>
      <c r="S167" t="e">
        <f t="shared" si="58"/>
        <v>#DIV/0!</v>
      </c>
      <c r="T167">
        <f t="shared" si="59"/>
        <v>0</v>
      </c>
      <c r="U167" s="5"/>
      <c r="V167">
        <f t="shared" si="60"/>
        <v>0</v>
      </c>
      <c r="W167" t="e">
        <f t="shared" si="61"/>
        <v>#DIV/0!</v>
      </c>
      <c r="X167" t="e">
        <f t="shared" si="62"/>
        <v>#DIV/0!</v>
      </c>
      <c r="Y167" t="e">
        <f t="shared" si="56"/>
        <v>#DIV/0!</v>
      </c>
    </row>
    <row r="168" spans="1:25" x14ac:dyDescent="0.2">
      <c r="A168">
        <f t="shared" si="63"/>
        <v>68</v>
      </c>
      <c r="B168" s="19"/>
      <c r="C168" s="19"/>
      <c r="D168" s="19"/>
      <c r="E168" s="19"/>
      <c r="F168">
        <f t="shared" si="52"/>
        <v>0</v>
      </c>
      <c r="G168">
        <f t="shared" si="53"/>
        <v>0</v>
      </c>
      <c r="H168">
        <f t="shared" si="54"/>
        <v>0</v>
      </c>
      <c r="I168">
        <f t="shared" si="55"/>
        <v>0</v>
      </c>
      <c r="L168" s="10">
        <v>68</v>
      </c>
      <c r="M168" s="19"/>
      <c r="N168" s="19"/>
      <c r="O168" s="19"/>
      <c r="P168" s="19"/>
      <c r="R168">
        <f t="shared" si="57"/>
        <v>0</v>
      </c>
      <c r="S168" t="e">
        <f t="shared" si="58"/>
        <v>#DIV/0!</v>
      </c>
      <c r="T168">
        <f t="shared" si="59"/>
        <v>0</v>
      </c>
      <c r="U168" s="5"/>
      <c r="V168">
        <f t="shared" si="60"/>
        <v>0</v>
      </c>
      <c r="W168" t="e">
        <f t="shared" si="61"/>
        <v>#DIV/0!</v>
      </c>
      <c r="X168" t="e">
        <f t="shared" si="62"/>
        <v>#DIV/0!</v>
      </c>
      <c r="Y168" t="e">
        <f t="shared" si="56"/>
        <v>#DIV/0!</v>
      </c>
    </row>
    <row r="169" spans="1:25" x14ac:dyDescent="0.2">
      <c r="A169">
        <f t="shared" si="63"/>
        <v>69</v>
      </c>
      <c r="B169" s="19"/>
      <c r="C169" s="19"/>
      <c r="D169" s="19"/>
      <c r="E169" s="19"/>
      <c r="F169">
        <f t="shared" si="52"/>
        <v>0</v>
      </c>
      <c r="G169">
        <f t="shared" si="53"/>
        <v>0</v>
      </c>
      <c r="H169">
        <f t="shared" si="54"/>
        <v>0</v>
      </c>
      <c r="I169">
        <f t="shared" si="55"/>
        <v>0</v>
      </c>
      <c r="L169" s="10">
        <v>69</v>
      </c>
      <c r="M169" s="19"/>
      <c r="N169" s="19"/>
      <c r="O169" s="19"/>
      <c r="P169" s="19"/>
      <c r="R169">
        <f t="shared" si="57"/>
        <v>0</v>
      </c>
      <c r="S169" t="e">
        <f t="shared" si="58"/>
        <v>#DIV/0!</v>
      </c>
      <c r="T169">
        <f t="shared" si="59"/>
        <v>0</v>
      </c>
      <c r="U169" s="5"/>
      <c r="V169">
        <f t="shared" si="60"/>
        <v>0</v>
      </c>
      <c r="W169" t="e">
        <f t="shared" si="61"/>
        <v>#DIV/0!</v>
      </c>
      <c r="X169" t="e">
        <f t="shared" si="62"/>
        <v>#DIV/0!</v>
      </c>
      <c r="Y169" t="e">
        <f t="shared" si="56"/>
        <v>#DIV/0!</v>
      </c>
    </row>
    <row r="170" spans="1:25" x14ac:dyDescent="0.2">
      <c r="A170">
        <f t="shared" si="63"/>
        <v>70</v>
      </c>
      <c r="B170" s="19"/>
      <c r="C170" s="19"/>
      <c r="D170" s="19"/>
      <c r="E170" s="19"/>
      <c r="F170">
        <f t="shared" si="52"/>
        <v>0</v>
      </c>
      <c r="G170">
        <f t="shared" si="53"/>
        <v>0</v>
      </c>
      <c r="H170">
        <f t="shared" si="54"/>
        <v>0</v>
      </c>
      <c r="I170">
        <f t="shared" si="55"/>
        <v>0</v>
      </c>
      <c r="L170" s="10">
        <v>70</v>
      </c>
      <c r="M170" s="19"/>
      <c r="N170" s="19"/>
      <c r="O170" s="19"/>
      <c r="P170" s="19"/>
      <c r="R170">
        <f t="shared" si="57"/>
        <v>0</v>
      </c>
      <c r="S170" t="e">
        <f t="shared" si="58"/>
        <v>#DIV/0!</v>
      </c>
      <c r="T170">
        <f t="shared" si="59"/>
        <v>0</v>
      </c>
      <c r="U170" s="5"/>
      <c r="V170">
        <f t="shared" si="60"/>
        <v>0</v>
      </c>
      <c r="W170" t="e">
        <f t="shared" si="61"/>
        <v>#DIV/0!</v>
      </c>
      <c r="X170" t="e">
        <f t="shared" si="62"/>
        <v>#DIV/0!</v>
      </c>
      <c r="Y170" t="e">
        <f t="shared" si="56"/>
        <v>#DIV/0!</v>
      </c>
    </row>
    <row r="171" spans="1:25" x14ac:dyDescent="0.2">
      <c r="A171">
        <f t="shared" si="63"/>
        <v>71</v>
      </c>
      <c r="B171" s="19"/>
      <c r="C171" s="19"/>
      <c r="D171" s="19"/>
      <c r="E171" s="19"/>
      <c r="F171">
        <f t="shared" si="52"/>
        <v>0</v>
      </c>
      <c r="G171">
        <f t="shared" si="53"/>
        <v>0</v>
      </c>
      <c r="H171">
        <f t="shared" si="54"/>
        <v>0</v>
      </c>
      <c r="I171">
        <f t="shared" si="55"/>
        <v>0</v>
      </c>
      <c r="L171" s="10">
        <v>71</v>
      </c>
      <c r="M171" s="19"/>
      <c r="N171" s="19"/>
      <c r="O171" s="19"/>
      <c r="P171" s="19"/>
      <c r="R171">
        <f t="shared" si="57"/>
        <v>0</v>
      </c>
      <c r="S171" t="e">
        <f t="shared" si="58"/>
        <v>#DIV/0!</v>
      </c>
      <c r="T171">
        <f t="shared" si="59"/>
        <v>0</v>
      </c>
      <c r="U171" s="5"/>
      <c r="V171">
        <f t="shared" si="60"/>
        <v>0</v>
      </c>
      <c r="W171" t="e">
        <f t="shared" si="61"/>
        <v>#DIV/0!</v>
      </c>
      <c r="X171" t="e">
        <f t="shared" si="62"/>
        <v>#DIV/0!</v>
      </c>
      <c r="Y171" t="e">
        <f t="shared" si="56"/>
        <v>#DIV/0!</v>
      </c>
    </row>
    <row r="172" spans="1:25" x14ac:dyDescent="0.2">
      <c r="A172">
        <f t="shared" si="63"/>
        <v>72</v>
      </c>
      <c r="B172" s="19"/>
      <c r="C172" s="19"/>
      <c r="D172" s="19"/>
      <c r="E172" s="19"/>
      <c r="F172">
        <f t="shared" si="52"/>
        <v>0</v>
      </c>
      <c r="G172">
        <f t="shared" si="53"/>
        <v>0</v>
      </c>
      <c r="H172">
        <f t="shared" si="54"/>
        <v>0</v>
      </c>
      <c r="I172">
        <f t="shared" si="55"/>
        <v>0</v>
      </c>
      <c r="L172" s="10">
        <v>72</v>
      </c>
      <c r="M172" s="19"/>
      <c r="N172" s="19"/>
      <c r="O172" s="19"/>
      <c r="P172" s="19"/>
      <c r="R172">
        <f t="shared" si="57"/>
        <v>0</v>
      </c>
      <c r="S172" t="e">
        <f t="shared" si="58"/>
        <v>#DIV/0!</v>
      </c>
      <c r="T172">
        <f t="shared" si="59"/>
        <v>0</v>
      </c>
      <c r="U172" s="5"/>
      <c r="V172">
        <f t="shared" si="60"/>
        <v>0</v>
      </c>
      <c r="W172" t="e">
        <f t="shared" si="61"/>
        <v>#DIV/0!</v>
      </c>
      <c r="X172" t="e">
        <f t="shared" si="62"/>
        <v>#DIV/0!</v>
      </c>
      <c r="Y172" t="e">
        <f t="shared" si="56"/>
        <v>#DIV/0!</v>
      </c>
    </row>
    <row r="173" spans="1:25" x14ac:dyDescent="0.2">
      <c r="A173">
        <f t="shared" si="63"/>
        <v>73</v>
      </c>
      <c r="B173" s="19"/>
      <c r="C173" s="19"/>
      <c r="D173" s="19"/>
      <c r="E173" s="19"/>
      <c r="F173">
        <f t="shared" si="52"/>
        <v>0</v>
      </c>
      <c r="G173">
        <f t="shared" si="53"/>
        <v>0</v>
      </c>
      <c r="H173">
        <f t="shared" si="54"/>
        <v>0</v>
      </c>
      <c r="I173">
        <f t="shared" si="55"/>
        <v>0</v>
      </c>
      <c r="L173" s="10">
        <v>73</v>
      </c>
      <c r="M173" s="19"/>
      <c r="N173" s="19"/>
      <c r="O173" s="19"/>
      <c r="P173" s="19"/>
      <c r="R173">
        <f t="shared" si="57"/>
        <v>0</v>
      </c>
      <c r="S173" t="e">
        <f t="shared" si="58"/>
        <v>#DIV/0!</v>
      </c>
      <c r="T173">
        <f t="shared" si="59"/>
        <v>0</v>
      </c>
      <c r="U173" s="5"/>
      <c r="V173">
        <f t="shared" si="60"/>
        <v>0</v>
      </c>
      <c r="W173" t="e">
        <f t="shared" si="61"/>
        <v>#DIV/0!</v>
      </c>
      <c r="X173" t="e">
        <f t="shared" si="62"/>
        <v>#DIV/0!</v>
      </c>
      <c r="Y173" t="e">
        <f t="shared" si="56"/>
        <v>#DIV/0!</v>
      </c>
    </row>
    <row r="174" spans="1:25" x14ac:dyDescent="0.2">
      <c r="A174">
        <f t="shared" si="63"/>
        <v>74</v>
      </c>
      <c r="B174" s="19"/>
      <c r="C174" s="19"/>
      <c r="D174" s="19"/>
      <c r="E174" s="19"/>
      <c r="F174">
        <f t="shared" si="52"/>
        <v>0</v>
      </c>
      <c r="G174">
        <f t="shared" si="53"/>
        <v>0</v>
      </c>
      <c r="H174">
        <f t="shared" si="54"/>
        <v>0</v>
      </c>
      <c r="I174">
        <f t="shared" si="55"/>
        <v>0</v>
      </c>
      <c r="L174" s="10">
        <v>74</v>
      </c>
      <c r="M174" s="19"/>
      <c r="N174" s="19"/>
      <c r="O174" s="19"/>
      <c r="P174" s="19"/>
      <c r="R174">
        <f t="shared" si="57"/>
        <v>0</v>
      </c>
      <c r="S174" t="e">
        <f t="shared" si="58"/>
        <v>#DIV/0!</v>
      </c>
      <c r="T174">
        <f t="shared" si="59"/>
        <v>0</v>
      </c>
      <c r="U174" s="5"/>
      <c r="V174">
        <f t="shared" si="60"/>
        <v>0</v>
      </c>
      <c r="W174" t="e">
        <f t="shared" si="61"/>
        <v>#DIV/0!</v>
      </c>
      <c r="X174" t="e">
        <f t="shared" si="62"/>
        <v>#DIV/0!</v>
      </c>
      <c r="Y174" t="e">
        <f t="shared" si="56"/>
        <v>#DIV/0!</v>
      </c>
    </row>
    <row r="175" spans="1:25" x14ac:dyDescent="0.2">
      <c r="A175">
        <f t="shared" si="63"/>
        <v>75</v>
      </c>
      <c r="B175" s="19"/>
      <c r="C175" s="19"/>
      <c r="D175" s="19"/>
      <c r="E175" s="19"/>
      <c r="F175">
        <f t="shared" si="52"/>
        <v>0</v>
      </c>
      <c r="G175">
        <f t="shared" si="53"/>
        <v>0</v>
      </c>
      <c r="H175">
        <f t="shared" si="54"/>
        <v>0</v>
      </c>
      <c r="I175">
        <f t="shared" si="55"/>
        <v>0</v>
      </c>
      <c r="L175" s="10">
        <v>75</v>
      </c>
      <c r="M175" s="19"/>
      <c r="N175" s="19"/>
      <c r="O175" s="19"/>
      <c r="P175" s="19"/>
      <c r="R175">
        <f t="shared" si="57"/>
        <v>0</v>
      </c>
      <c r="S175" t="e">
        <f t="shared" si="58"/>
        <v>#DIV/0!</v>
      </c>
      <c r="T175">
        <f t="shared" si="59"/>
        <v>0</v>
      </c>
      <c r="U175" s="5"/>
      <c r="V175">
        <f t="shared" si="60"/>
        <v>0</v>
      </c>
      <c r="W175" t="e">
        <f t="shared" si="61"/>
        <v>#DIV/0!</v>
      </c>
      <c r="X175" t="e">
        <f t="shared" si="62"/>
        <v>#DIV/0!</v>
      </c>
      <c r="Y175" t="e">
        <f t="shared" si="56"/>
        <v>#DIV/0!</v>
      </c>
    </row>
    <row r="176" spans="1:25" x14ac:dyDescent="0.2">
      <c r="A176">
        <f t="shared" si="63"/>
        <v>76</v>
      </c>
      <c r="B176" s="19"/>
      <c r="C176" s="19"/>
      <c r="D176" s="19"/>
      <c r="E176" s="19"/>
      <c r="F176">
        <f t="shared" si="52"/>
        <v>0</v>
      </c>
      <c r="G176">
        <f t="shared" si="53"/>
        <v>0</v>
      </c>
      <c r="H176">
        <f t="shared" si="54"/>
        <v>0</v>
      </c>
      <c r="I176">
        <f t="shared" si="55"/>
        <v>0</v>
      </c>
      <c r="L176" s="10">
        <v>76</v>
      </c>
      <c r="M176" s="19"/>
      <c r="N176" s="19"/>
      <c r="O176" s="19"/>
      <c r="P176" s="19"/>
      <c r="R176">
        <f t="shared" si="57"/>
        <v>0</v>
      </c>
      <c r="S176" t="e">
        <f t="shared" si="58"/>
        <v>#DIV/0!</v>
      </c>
      <c r="T176">
        <f t="shared" si="59"/>
        <v>0</v>
      </c>
      <c r="U176" s="5"/>
      <c r="V176">
        <f t="shared" si="60"/>
        <v>0</v>
      </c>
      <c r="W176" t="e">
        <f t="shared" si="61"/>
        <v>#DIV/0!</v>
      </c>
      <c r="X176" t="e">
        <f t="shared" si="62"/>
        <v>#DIV/0!</v>
      </c>
      <c r="Y176" t="e">
        <f t="shared" si="56"/>
        <v>#DIV/0!</v>
      </c>
    </row>
    <row r="177" spans="1:26" x14ac:dyDescent="0.2">
      <c r="A177">
        <f t="shared" si="63"/>
        <v>77</v>
      </c>
      <c r="B177" s="19"/>
      <c r="C177" s="19"/>
      <c r="D177" s="19"/>
      <c r="E177" s="19"/>
      <c r="F177">
        <f t="shared" si="52"/>
        <v>0</v>
      </c>
      <c r="G177">
        <f t="shared" si="53"/>
        <v>0</v>
      </c>
      <c r="H177">
        <f t="shared" si="54"/>
        <v>0</v>
      </c>
      <c r="I177">
        <f t="shared" si="55"/>
        <v>0</v>
      </c>
      <c r="L177" s="10">
        <v>77</v>
      </c>
      <c r="M177" s="19"/>
      <c r="N177" s="19"/>
      <c r="O177" s="19"/>
      <c r="P177" s="19"/>
      <c r="R177">
        <f t="shared" si="57"/>
        <v>0</v>
      </c>
      <c r="S177" t="e">
        <f t="shared" si="58"/>
        <v>#DIV/0!</v>
      </c>
      <c r="T177">
        <f t="shared" si="59"/>
        <v>0</v>
      </c>
      <c r="U177" s="5"/>
      <c r="V177">
        <f t="shared" si="60"/>
        <v>0</v>
      </c>
      <c r="W177" t="e">
        <f t="shared" si="61"/>
        <v>#DIV/0!</v>
      </c>
      <c r="X177" t="e">
        <f t="shared" si="62"/>
        <v>#DIV/0!</v>
      </c>
      <c r="Y177" t="e">
        <f t="shared" si="56"/>
        <v>#DIV/0!</v>
      </c>
    </row>
    <row r="178" spans="1:26" x14ac:dyDescent="0.2">
      <c r="A178">
        <f t="shared" si="63"/>
        <v>78</v>
      </c>
      <c r="B178" s="19"/>
      <c r="C178" s="19"/>
      <c r="D178" s="19"/>
      <c r="E178" s="19"/>
      <c r="F178">
        <f t="shared" si="52"/>
        <v>0</v>
      </c>
      <c r="G178">
        <f t="shared" si="53"/>
        <v>0</v>
      </c>
      <c r="H178">
        <f t="shared" si="54"/>
        <v>0</v>
      </c>
      <c r="I178">
        <f t="shared" si="55"/>
        <v>0</v>
      </c>
      <c r="L178" s="10">
        <v>78</v>
      </c>
      <c r="M178" s="19"/>
      <c r="N178" s="19"/>
      <c r="O178" s="19"/>
      <c r="P178" s="19"/>
      <c r="R178">
        <f t="shared" si="57"/>
        <v>0</v>
      </c>
      <c r="S178" t="e">
        <f t="shared" si="58"/>
        <v>#DIV/0!</v>
      </c>
      <c r="T178">
        <f t="shared" si="59"/>
        <v>0</v>
      </c>
      <c r="U178" s="5"/>
      <c r="V178">
        <f t="shared" si="60"/>
        <v>0</v>
      </c>
      <c r="W178" t="e">
        <f t="shared" si="61"/>
        <v>#DIV/0!</v>
      </c>
      <c r="X178" t="e">
        <f t="shared" si="62"/>
        <v>#DIV/0!</v>
      </c>
      <c r="Y178" t="e">
        <f t="shared" si="56"/>
        <v>#DIV/0!</v>
      </c>
    </row>
    <row r="179" spans="1:26" x14ac:dyDescent="0.2">
      <c r="A179">
        <f t="shared" si="63"/>
        <v>79</v>
      </c>
      <c r="B179" s="19"/>
      <c r="C179" s="19"/>
      <c r="D179" s="19"/>
      <c r="E179" s="19"/>
      <c r="F179">
        <f t="shared" si="52"/>
        <v>0</v>
      </c>
      <c r="G179">
        <f t="shared" si="53"/>
        <v>0</v>
      </c>
      <c r="H179">
        <f t="shared" si="54"/>
        <v>0</v>
      </c>
      <c r="I179">
        <f t="shared" si="55"/>
        <v>0</v>
      </c>
      <c r="L179" s="10">
        <v>79</v>
      </c>
      <c r="M179" s="19"/>
      <c r="N179" s="19"/>
      <c r="O179" s="19"/>
      <c r="P179" s="19"/>
      <c r="R179">
        <f t="shared" si="57"/>
        <v>0</v>
      </c>
      <c r="S179" t="e">
        <f t="shared" si="58"/>
        <v>#DIV/0!</v>
      </c>
      <c r="T179">
        <f t="shared" si="59"/>
        <v>0</v>
      </c>
      <c r="U179" s="5"/>
      <c r="V179">
        <f t="shared" si="60"/>
        <v>0</v>
      </c>
      <c r="W179" t="e">
        <f t="shared" si="61"/>
        <v>#DIV/0!</v>
      </c>
      <c r="X179" t="e">
        <f t="shared" si="62"/>
        <v>#DIV/0!</v>
      </c>
      <c r="Y179" t="e">
        <f t="shared" si="56"/>
        <v>#DIV/0!</v>
      </c>
    </row>
    <row r="180" spans="1:26" x14ac:dyDescent="0.2">
      <c r="A180">
        <f t="shared" si="63"/>
        <v>80</v>
      </c>
      <c r="B180" s="19"/>
      <c r="C180" s="19"/>
      <c r="D180" s="19"/>
      <c r="E180" s="19"/>
      <c r="F180">
        <f t="shared" si="52"/>
        <v>0</v>
      </c>
      <c r="G180">
        <f t="shared" si="53"/>
        <v>0</v>
      </c>
      <c r="H180">
        <f t="shared" si="54"/>
        <v>0</v>
      </c>
      <c r="I180">
        <f t="shared" si="55"/>
        <v>0</v>
      </c>
      <c r="L180" s="10">
        <v>80</v>
      </c>
      <c r="M180" s="19"/>
      <c r="N180" s="19"/>
      <c r="O180" s="19"/>
      <c r="P180" s="19"/>
      <c r="R180">
        <f t="shared" si="57"/>
        <v>0</v>
      </c>
      <c r="S180" t="e">
        <f t="shared" si="58"/>
        <v>#DIV/0!</v>
      </c>
      <c r="T180">
        <f t="shared" si="59"/>
        <v>0</v>
      </c>
      <c r="U180" s="5"/>
      <c r="V180">
        <f t="shared" si="60"/>
        <v>0</v>
      </c>
      <c r="W180" t="e">
        <f t="shared" si="61"/>
        <v>#DIV/0!</v>
      </c>
      <c r="X180" t="e">
        <f t="shared" si="62"/>
        <v>#DIV/0!</v>
      </c>
      <c r="Y180" t="e">
        <f t="shared" si="56"/>
        <v>#DIV/0!</v>
      </c>
    </row>
    <row r="182" spans="1:26" x14ac:dyDescent="0.2">
      <c r="D182" s="2" t="s">
        <v>171</v>
      </c>
      <c r="E182" s="2"/>
      <c r="I182">
        <f>SUM(I101:I180)</f>
        <v>0</v>
      </c>
    </row>
    <row r="186" spans="1:26" x14ac:dyDescent="0.2">
      <c r="E186" s="2"/>
      <c r="P186" t="s">
        <v>119</v>
      </c>
      <c r="R186" s="23"/>
    </row>
    <row r="187" spans="1:26" x14ac:dyDescent="0.2">
      <c r="A187" s="28" t="str">
        <f>CONCATENATE("tues ",'Tree Biomass'!$C$4)</f>
        <v>tues 2024</v>
      </c>
      <c r="J187" t="s">
        <v>161</v>
      </c>
      <c r="L187" s="2" t="s">
        <v>110</v>
      </c>
      <c r="Z187" t="s">
        <v>161</v>
      </c>
    </row>
    <row r="188" spans="1:26" x14ac:dyDescent="0.2">
      <c r="A188" s="29" t="s">
        <v>187</v>
      </c>
      <c r="J188" t="s">
        <v>162</v>
      </c>
      <c r="L188" s="29" t="s">
        <v>187</v>
      </c>
      <c r="R188" t="s">
        <v>112</v>
      </c>
      <c r="S188" t="s">
        <v>114</v>
      </c>
      <c r="Z188" t="s">
        <v>162</v>
      </c>
    </row>
    <row r="189" spans="1:26" x14ac:dyDescent="0.2">
      <c r="B189" t="s">
        <v>44</v>
      </c>
      <c r="C189" t="s">
        <v>44</v>
      </c>
      <c r="D189" t="s">
        <v>45</v>
      </c>
      <c r="F189" t="s">
        <v>51</v>
      </c>
      <c r="H189" t="s">
        <v>54</v>
      </c>
      <c r="I189" t="s">
        <v>54</v>
      </c>
      <c r="J189" t="s">
        <v>50</v>
      </c>
      <c r="M189" t="s">
        <v>112</v>
      </c>
      <c r="N189" t="s">
        <v>113</v>
      </c>
      <c r="R189" t="s">
        <v>44</v>
      </c>
      <c r="S189" t="s">
        <v>44</v>
      </c>
      <c r="V189" t="s">
        <v>51</v>
      </c>
      <c r="X189" t="s">
        <v>120</v>
      </c>
      <c r="Y189" t="s">
        <v>120</v>
      </c>
      <c r="Z189" t="s">
        <v>50</v>
      </c>
    </row>
    <row r="190" spans="1:26" x14ac:dyDescent="0.2">
      <c r="A190" t="s">
        <v>39</v>
      </c>
      <c r="B190" t="s">
        <v>46</v>
      </c>
      <c r="C190" t="s">
        <v>47</v>
      </c>
      <c r="D190" t="s">
        <v>48</v>
      </c>
      <c r="E190" t="s">
        <v>49</v>
      </c>
      <c r="F190" t="s">
        <v>52</v>
      </c>
      <c r="G190" t="s">
        <v>53</v>
      </c>
      <c r="H190" t="s">
        <v>55</v>
      </c>
      <c r="I190" t="s">
        <v>56</v>
      </c>
      <c r="J190" t="s">
        <v>163</v>
      </c>
      <c r="L190" s="10" t="s">
        <v>39</v>
      </c>
      <c r="M190" s="10" t="s">
        <v>111</v>
      </c>
      <c r="N190" t="s">
        <v>115</v>
      </c>
      <c r="O190" s="10" t="s">
        <v>49</v>
      </c>
      <c r="P190" s="29" t="s">
        <v>194</v>
      </c>
      <c r="R190" t="s">
        <v>117</v>
      </c>
      <c r="S190" t="s">
        <v>116</v>
      </c>
      <c r="T190" t="s">
        <v>115</v>
      </c>
      <c r="V190" t="s">
        <v>52</v>
      </c>
      <c r="W190" t="s">
        <v>118</v>
      </c>
      <c r="X190" t="s">
        <v>55</v>
      </c>
      <c r="Y190" t="s">
        <v>56</v>
      </c>
      <c r="Z190" t="s">
        <v>163</v>
      </c>
    </row>
    <row r="191" spans="1:26" x14ac:dyDescent="0.2">
      <c r="A191">
        <v>1</v>
      </c>
      <c r="B191" s="22"/>
      <c r="C191" s="22"/>
      <c r="D191" s="22"/>
      <c r="E191" s="22"/>
      <c r="F191">
        <f>PI()*((B191/2)*(B191/2))</f>
        <v>0</v>
      </c>
      <c r="G191">
        <f>PI()*((C191/2)*(C191/2))</f>
        <v>0</v>
      </c>
      <c r="H191">
        <f>(D191*100)*(F191+G191+(SQRT(F191*G191)))/3</f>
        <v>0</v>
      </c>
      <c r="I191">
        <f t="shared" ref="I191:I227" si="64">H191/1000000</f>
        <v>0</v>
      </c>
      <c r="J191" t="e">
        <f t="shared" ref="J191:J209" si="65">I191*(LOOKUP(E191,A$406:A$412,B$406:B$412))</f>
        <v>#N/A</v>
      </c>
      <c r="L191" s="10">
        <v>1</v>
      </c>
      <c r="M191" s="7"/>
      <c r="N191" s="7"/>
      <c r="O191" s="7"/>
      <c r="P191" s="7"/>
      <c r="R191">
        <f>M191</f>
        <v>0</v>
      </c>
      <c r="S191" t="e">
        <f>IF(P191="p",1,(1-(N191/R$186))*R191+1)</f>
        <v>#DIV/0!</v>
      </c>
      <c r="T191">
        <f>N191</f>
        <v>0</v>
      </c>
      <c r="U191" s="5"/>
      <c r="V191">
        <f>PI()*((R191/2)*(R191/2))</f>
        <v>0</v>
      </c>
      <c r="W191" t="e">
        <f>PI()*((S191/2)*(S191/2))</f>
        <v>#DIV/0!</v>
      </c>
      <c r="X191" t="e">
        <f>(T191*100)*(V191+W191+(SQRT(V191*W191)))/3</f>
        <v>#DIV/0!</v>
      </c>
      <c r="Y191" t="e">
        <f t="shared" ref="Y191:Y254" si="66">X191/1000000</f>
        <v>#DIV/0!</v>
      </c>
      <c r="Z191" t="e">
        <f t="shared" ref="Z191:Z200" si="67">Y191*(LOOKUP(O191,A$406:A$412,B$406:B$412))</f>
        <v>#DIV/0!</v>
      </c>
    </row>
    <row r="192" spans="1:26" x14ac:dyDescent="0.2">
      <c r="A192">
        <v>2</v>
      </c>
      <c r="B192" s="22"/>
      <c r="C192" s="22"/>
      <c r="D192" s="22"/>
      <c r="E192" s="22"/>
      <c r="F192">
        <f t="shared" ref="F192:F214" si="68">PI()*((B192/2)*(B192/2))</f>
        <v>0</v>
      </c>
      <c r="G192">
        <f t="shared" ref="G192:G214" si="69">PI()*((C192/2)*(C192/2))</f>
        <v>0</v>
      </c>
      <c r="H192">
        <f t="shared" ref="H192:H214" si="70">(D192*100)*(F192+G192+(SQRT(F192*G192)))/3</f>
        <v>0</v>
      </c>
      <c r="I192">
        <f t="shared" si="64"/>
        <v>0</v>
      </c>
      <c r="J192" t="e">
        <f t="shared" si="65"/>
        <v>#N/A</v>
      </c>
      <c r="L192" s="10">
        <v>2</v>
      </c>
      <c r="M192" s="7"/>
      <c r="N192" s="7"/>
      <c r="O192" s="7"/>
      <c r="P192" s="7"/>
      <c r="R192">
        <f t="shared" ref="R192:R255" si="71">M192</f>
        <v>0</v>
      </c>
      <c r="S192" t="e">
        <f t="shared" ref="S192:S255" si="72">IF(P192="p",1,(1-(N192/R$186))*R192+1)</f>
        <v>#DIV/0!</v>
      </c>
      <c r="T192">
        <f t="shared" ref="T192:T255" si="73">N192</f>
        <v>0</v>
      </c>
      <c r="U192" s="5"/>
      <c r="V192">
        <f t="shared" ref="V192:V255" si="74">PI()*((R192/2)*(R192/2))</f>
        <v>0</v>
      </c>
      <c r="W192" t="e">
        <f t="shared" ref="W192:W255" si="75">PI()*((S192/2)*(S192/2))</f>
        <v>#DIV/0!</v>
      </c>
      <c r="X192" t="e">
        <f t="shared" ref="X192:X255" si="76">(T192*100)*(V192+W192+(SQRT(V192*W192)))/3</f>
        <v>#DIV/0!</v>
      </c>
      <c r="Y192" t="e">
        <f t="shared" si="66"/>
        <v>#DIV/0!</v>
      </c>
      <c r="Z192" t="e">
        <f t="shared" si="67"/>
        <v>#DIV/0!</v>
      </c>
    </row>
    <row r="193" spans="1:26" x14ac:dyDescent="0.2">
      <c r="A193">
        <v>3</v>
      </c>
      <c r="B193" s="22"/>
      <c r="C193" s="22"/>
      <c r="D193" s="22"/>
      <c r="E193" s="22"/>
      <c r="F193">
        <f t="shared" si="68"/>
        <v>0</v>
      </c>
      <c r="G193">
        <f t="shared" si="69"/>
        <v>0</v>
      </c>
      <c r="H193">
        <f t="shared" si="70"/>
        <v>0</v>
      </c>
      <c r="I193">
        <f t="shared" si="64"/>
        <v>0</v>
      </c>
      <c r="J193" t="e">
        <f t="shared" si="65"/>
        <v>#N/A</v>
      </c>
      <c r="L193" s="10">
        <v>3</v>
      </c>
      <c r="M193" s="7"/>
      <c r="N193" s="7"/>
      <c r="O193" s="7"/>
      <c r="P193" s="7"/>
      <c r="R193">
        <f t="shared" si="71"/>
        <v>0</v>
      </c>
      <c r="S193" t="e">
        <f t="shared" si="72"/>
        <v>#DIV/0!</v>
      </c>
      <c r="T193">
        <f t="shared" si="73"/>
        <v>0</v>
      </c>
      <c r="U193" s="5"/>
      <c r="V193">
        <f t="shared" si="74"/>
        <v>0</v>
      </c>
      <c r="W193" t="e">
        <f t="shared" si="75"/>
        <v>#DIV/0!</v>
      </c>
      <c r="X193" t="e">
        <f t="shared" si="76"/>
        <v>#DIV/0!</v>
      </c>
      <c r="Y193" t="e">
        <f t="shared" si="66"/>
        <v>#DIV/0!</v>
      </c>
      <c r="Z193" t="e">
        <f t="shared" si="67"/>
        <v>#DIV/0!</v>
      </c>
    </row>
    <row r="194" spans="1:26" x14ac:dyDescent="0.2">
      <c r="A194">
        <v>4</v>
      </c>
      <c r="B194" s="22"/>
      <c r="C194" s="22"/>
      <c r="D194" s="22"/>
      <c r="E194" s="22"/>
      <c r="F194">
        <f t="shared" si="68"/>
        <v>0</v>
      </c>
      <c r="G194">
        <f t="shared" si="69"/>
        <v>0</v>
      </c>
      <c r="H194">
        <f t="shared" si="70"/>
        <v>0</v>
      </c>
      <c r="I194">
        <f t="shared" si="64"/>
        <v>0</v>
      </c>
      <c r="J194" t="e">
        <f t="shared" si="65"/>
        <v>#N/A</v>
      </c>
      <c r="L194" s="10">
        <v>4</v>
      </c>
      <c r="M194" s="7"/>
      <c r="N194" s="7"/>
      <c r="O194" s="7"/>
      <c r="P194" s="7"/>
      <c r="R194">
        <f t="shared" si="71"/>
        <v>0</v>
      </c>
      <c r="S194" t="e">
        <f t="shared" si="72"/>
        <v>#DIV/0!</v>
      </c>
      <c r="T194">
        <f t="shared" si="73"/>
        <v>0</v>
      </c>
      <c r="U194" s="5"/>
      <c r="V194">
        <f t="shared" si="74"/>
        <v>0</v>
      </c>
      <c r="W194" t="e">
        <f t="shared" si="75"/>
        <v>#DIV/0!</v>
      </c>
      <c r="X194" t="e">
        <f t="shared" si="76"/>
        <v>#DIV/0!</v>
      </c>
      <c r="Y194" t="e">
        <f t="shared" si="66"/>
        <v>#DIV/0!</v>
      </c>
      <c r="Z194" t="e">
        <f t="shared" si="67"/>
        <v>#DIV/0!</v>
      </c>
    </row>
    <row r="195" spans="1:26" x14ac:dyDescent="0.2">
      <c r="A195">
        <v>5</v>
      </c>
      <c r="B195" s="22"/>
      <c r="C195" s="22"/>
      <c r="D195" s="22"/>
      <c r="E195" s="22"/>
      <c r="F195">
        <f t="shared" si="68"/>
        <v>0</v>
      </c>
      <c r="G195">
        <f t="shared" si="69"/>
        <v>0</v>
      </c>
      <c r="H195">
        <f t="shared" si="70"/>
        <v>0</v>
      </c>
      <c r="I195">
        <f t="shared" si="64"/>
        <v>0</v>
      </c>
      <c r="J195" t="e">
        <f t="shared" si="65"/>
        <v>#N/A</v>
      </c>
      <c r="L195" s="10">
        <v>5</v>
      </c>
      <c r="M195" s="7"/>
      <c r="N195" s="7"/>
      <c r="O195" s="7"/>
      <c r="P195" s="7"/>
      <c r="R195">
        <f t="shared" si="71"/>
        <v>0</v>
      </c>
      <c r="S195" t="e">
        <f t="shared" si="72"/>
        <v>#DIV/0!</v>
      </c>
      <c r="T195">
        <f t="shared" si="73"/>
        <v>0</v>
      </c>
      <c r="U195" s="5"/>
      <c r="V195">
        <f t="shared" si="74"/>
        <v>0</v>
      </c>
      <c r="W195" t="e">
        <f t="shared" si="75"/>
        <v>#DIV/0!</v>
      </c>
      <c r="X195" t="e">
        <f t="shared" si="76"/>
        <v>#DIV/0!</v>
      </c>
      <c r="Y195" t="e">
        <f t="shared" si="66"/>
        <v>#DIV/0!</v>
      </c>
      <c r="Z195" t="e">
        <f t="shared" si="67"/>
        <v>#DIV/0!</v>
      </c>
    </row>
    <row r="196" spans="1:26" x14ac:dyDescent="0.2">
      <c r="A196">
        <v>6</v>
      </c>
      <c r="B196" s="22"/>
      <c r="C196" s="22"/>
      <c r="D196" s="22"/>
      <c r="E196" s="22"/>
      <c r="F196">
        <f t="shared" si="68"/>
        <v>0</v>
      </c>
      <c r="G196">
        <f t="shared" si="69"/>
        <v>0</v>
      </c>
      <c r="H196">
        <f t="shared" si="70"/>
        <v>0</v>
      </c>
      <c r="I196">
        <f t="shared" si="64"/>
        <v>0</v>
      </c>
      <c r="J196" t="e">
        <f t="shared" si="65"/>
        <v>#N/A</v>
      </c>
      <c r="L196" s="10">
        <v>6</v>
      </c>
      <c r="M196" s="7"/>
      <c r="N196" s="7"/>
      <c r="O196" s="7"/>
      <c r="P196" s="7"/>
      <c r="R196">
        <f t="shared" si="71"/>
        <v>0</v>
      </c>
      <c r="S196" t="e">
        <f t="shared" si="72"/>
        <v>#DIV/0!</v>
      </c>
      <c r="T196">
        <f t="shared" si="73"/>
        <v>0</v>
      </c>
      <c r="U196" s="5"/>
      <c r="V196">
        <f t="shared" si="74"/>
        <v>0</v>
      </c>
      <c r="W196" t="e">
        <f t="shared" si="75"/>
        <v>#DIV/0!</v>
      </c>
      <c r="X196" t="e">
        <f t="shared" si="76"/>
        <v>#DIV/0!</v>
      </c>
      <c r="Y196" t="e">
        <f t="shared" si="66"/>
        <v>#DIV/0!</v>
      </c>
      <c r="Z196" t="e">
        <f t="shared" si="67"/>
        <v>#DIV/0!</v>
      </c>
    </row>
    <row r="197" spans="1:26" x14ac:dyDescent="0.2">
      <c r="A197">
        <v>7</v>
      </c>
      <c r="B197" s="22"/>
      <c r="C197" s="22"/>
      <c r="D197" s="22"/>
      <c r="E197" s="22"/>
      <c r="F197">
        <f t="shared" si="68"/>
        <v>0</v>
      </c>
      <c r="G197">
        <f t="shared" si="69"/>
        <v>0</v>
      </c>
      <c r="H197">
        <f t="shared" si="70"/>
        <v>0</v>
      </c>
      <c r="I197">
        <f t="shared" si="64"/>
        <v>0</v>
      </c>
      <c r="J197" t="e">
        <f t="shared" si="65"/>
        <v>#N/A</v>
      </c>
      <c r="L197" s="10">
        <v>7</v>
      </c>
      <c r="M197" s="7"/>
      <c r="N197" s="7"/>
      <c r="O197" s="7"/>
      <c r="P197" s="7"/>
      <c r="R197">
        <f t="shared" si="71"/>
        <v>0</v>
      </c>
      <c r="S197" t="e">
        <f t="shared" si="72"/>
        <v>#DIV/0!</v>
      </c>
      <c r="T197">
        <f t="shared" si="73"/>
        <v>0</v>
      </c>
      <c r="U197" s="5"/>
      <c r="V197">
        <f t="shared" si="74"/>
        <v>0</v>
      </c>
      <c r="W197" t="e">
        <f t="shared" si="75"/>
        <v>#DIV/0!</v>
      </c>
      <c r="X197" t="e">
        <f t="shared" si="76"/>
        <v>#DIV/0!</v>
      </c>
      <c r="Y197" t="e">
        <f t="shared" si="66"/>
        <v>#DIV/0!</v>
      </c>
      <c r="Z197" t="e">
        <f t="shared" si="67"/>
        <v>#DIV/0!</v>
      </c>
    </row>
    <row r="198" spans="1:26" x14ac:dyDescent="0.2">
      <c r="A198">
        <v>8</v>
      </c>
      <c r="B198" s="22"/>
      <c r="C198" s="22"/>
      <c r="D198" s="22"/>
      <c r="E198" s="22"/>
      <c r="F198">
        <f t="shared" si="68"/>
        <v>0</v>
      </c>
      <c r="G198">
        <f t="shared" si="69"/>
        <v>0</v>
      </c>
      <c r="H198">
        <f t="shared" si="70"/>
        <v>0</v>
      </c>
      <c r="I198">
        <f t="shared" si="64"/>
        <v>0</v>
      </c>
      <c r="J198" t="e">
        <f t="shared" si="65"/>
        <v>#N/A</v>
      </c>
      <c r="L198" s="10">
        <v>8</v>
      </c>
      <c r="M198" s="7"/>
      <c r="N198" s="7"/>
      <c r="O198" s="7"/>
      <c r="P198" s="7"/>
      <c r="R198">
        <f t="shared" si="71"/>
        <v>0</v>
      </c>
      <c r="S198" t="e">
        <f t="shared" si="72"/>
        <v>#DIV/0!</v>
      </c>
      <c r="T198">
        <f t="shared" si="73"/>
        <v>0</v>
      </c>
      <c r="U198" s="5"/>
      <c r="V198">
        <f t="shared" si="74"/>
        <v>0</v>
      </c>
      <c r="W198" t="e">
        <f t="shared" si="75"/>
        <v>#DIV/0!</v>
      </c>
      <c r="X198" t="e">
        <f t="shared" si="76"/>
        <v>#DIV/0!</v>
      </c>
      <c r="Y198" t="e">
        <f t="shared" si="66"/>
        <v>#DIV/0!</v>
      </c>
      <c r="Z198" t="e">
        <f t="shared" si="67"/>
        <v>#DIV/0!</v>
      </c>
    </row>
    <row r="199" spans="1:26" x14ac:dyDescent="0.2">
      <c r="A199">
        <v>9</v>
      </c>
      <c r="B199" s="22"/>
      <c r="C199" s="22"/>
      <c r="D199" s="22"/>
      <c r="E199" s="22"/>
      <c r="F199">
        <f t="shared" si="68"/>
        <v>0</v>
      </c>
      <c r="G199">
        <f t="shared" si="69"/>
        <v>0</v>
      </c>
      <c r="H199">
        <f t="shared" si="70"/>
        <v>0</v>
      </c>
      <c r="I199">
        <f t="shared" si="64"/>
        <v>0</v>
      </c>
      <c r="J199" t="e">
        <f t="shared" si="65"/>
        <v>#N/A</v>
      </c>
      <c r="L199" s="10">
        <v>9</v>
      </c>
      <c r="M199" s="7"/>
      <c r="N199" s="7"/>
      <c r="O199" s="7"/>
      <c r="P199" s="7"/>
      <c r="R199">
        <f t="shared" si="71"/>
        <v>0</v>
      </c>
      <c r="S199" t="e">
        <f t="shared" si="72"/>
        <v>#DIV/0!</v>
      </c>
      <c r="T199">
        <f t="shared" si="73"/>
        <v>0</v>
      </c>
      <c r="U199" s="5"/>
      <c r="V199">
        <f t="shared" si="74"/>
        <v>0</v>
      </c>
      <c r="W199" t="e">
        <f t="shared" si="75"/>
        <v>#DIV/0!</v>
      </c>
      <c r="X199" t="e">
        <f t="shared" si="76"/>
        <v>#DIV/0!</v>
      </c>
      <c r="Y199" t="e">
        <f t="shared" si="66"/>
        <v>#DIV/0!</v>
      </c>
      <c r="Z199" t="e">
        <f t="shared" si="67"/>
        <v>#DIV/0!</v>
      </c>
    </row>
    <row r="200" spans="1:26" x14ac:dyDescent="0.2">
      <c r="A200">
        <v>10</v>
      </c>
      <c r="B200" s="22"/>
      <c r="C200" s="22"/>
      <c r="D200" s="22"/>
      <c r="E200" s="22"/>
      <c r="F200">
        <f t="shared" si="68"/>
        <v>0</v>
      </c>
      <c r="G200">
        <f t="shared" si="69"/>
        <v>0</v>
      </c>
      <c r="H200">
        <f t="shared" si="70"/>
        <v>0</v>
      </c>
      <c r="I200">
        <f t="shared" si="64"/>
        <v>0</v>
      </c>
      <c r="J200" t="e">
        <f t="shared" si="65"/>
        <v>#N/A</v>
      </c>
      <c r="L200" s="10">
        <v>10</v>
      </c>
      <c r="M200" s="7"/>
      <c r="N200" s="7"/>
      <c r="O200" s="7"/>
      <c r="P200" s="7"/>
      <c r="R200">
        <f t="shared" si="71"/>
        <v>0</v>
      </c>
      <c r="S200" t="e">
        <f t="shared" si="72"/>
        <v>#DIV/0!</v>
      </c>
      <c r="T200">
        <f t="shared" si="73"/>
        <v>0</v>
      </c>
      <c r="U200" s="5"/>
      <c r="V200">
        <f t="shared" si="74"/>
        <v>0</v>
      </c>
      <c r="W200" t="e">
        <f t="shared" si="75"/>
        <v>#DIV/0!</v>
      </c>
      <c r="X200" t="e">
        <f t="shared" si="76"/>
        <v>#DIV/0!</v>
      </c>
      <c r="Y200" t="e">
        <f t="shared" si="66"/>
        <v>#DIV/0!</v>
      </c>
      <c r="Z200" t="e">
        <f t="shared" si="67"/>
        <v>#DIV/0!</v>
      </c>
    </row>
    <row r="201" spans="1:26" x14ac:dyDescent="0.2">
      <c r="A201">
        <v>11</v>
      </c>
      <c r="B201" s="22"/>
      <c r="C201" s="22"/>
      <c r="D201" s="22"/>
      <c r="E201" s="22"/>
      <c r="F201">
        <f t="shared" si="68"/>
        <v>0</v>
      </c>
      <c r="G201">
        <f t="shared" si="69"/>
        <v>0</v>
      </c>
      <c r="H201">
        <f t="shared" si="70"/>
        <v>0</v>
      </c>
      <c r="I201">
        <f t="shared" si="64"/>
        <v>0</v>
      </c>
      <c r="J201" t="e">
        <f t="shared" si="65"/>
        <v>#N/A</v>
      </c>
      <c r="L201" s="10">
        <v>11</v>
      </c>
      <c r="M201" s="7"/>
      <c r="N201" s="7"/>
      <c r="O201" s="7"/>
      <c r="P201" s="7"/>
      <c r="R201">
        <f t="shared" si="71"/>
        <v>0</v>
      </c>
      <c r="S201" t="e">
        <f t="shared" si="72"/>
        <v>#DIV/0!</v>
      </c>
      <c r="T201">
        <f t="shared" si="73"/>
        <v>0</v>
      </c>
      <c r="U201" s="5"/>
      <c r="V201">
        <f t="shared" si="74"/>
        <v>0</v>
      </c>
      <c r="W201" t="e">
        <f t="shared" si="75"/>
        <v>#DIV/0!</v>
      </c>
      <c r="X201" t="e">
        <f t="shared" si="76"/>
        <v>#DIV/0!</v>
      </c>
      <c r="Y201" t="e">
        <f t="shared" si="66"/>
        <v>#DIV/0!</v>
      </c>
    </row>
    <row r="202" spans="1:26" x14ac:dyDescent="0.2">
      <c r="A202">
        <v>12</v>
      </c>
      <c r="B202" s="22"/>
      <c r="C202" s="22"/>
      <c r="D202" s="22"/>
      <c r="E202" s="22"/>
      <c r="F202">
        <f t="shared" si="68"/>
        <v>0</v>
      </c>
      <c r="G202">
        <f t="shared" si="69"/>
        <v>0</v>
      </c>
      <c r="H202">
        <f t="shared" si="70"/>
        <v>0</v>
      </c>
      <c r="I202">
        <f t="shared" si="64"/>
        <v>0</v>
      </c>
      <c r="J202" t="e">
        <f t="shared" si="65"/>
        <v>#N/A</v>
      </c>
      <c r="L202" s="10">
        <v>12</v>
      </c>
      <c r="M202" s="7"/>
      <c r="N202" s="7"/>
      <c r="O202" s="7"/>
      <c r="P202" s="7"/>
      <c r="R202">
        <f t="shared" si="71"/>
        <v>0</v>
      </c>
      <c r="S202" t="e">
        <f t="shared" si="72"/>
        <v>#DIV/0!</v>
      </c>
      <c r="T202">
        <f t="shared" si="73"/>
        <v>0</v>
      </c>
      <c r="U202" s="5"/>
      <c r="V202">
        <f t="shared" si="74"/>
        <v>0</v>
      </c>
      <c r="W202" t="e">
        <f t="shared" si="75"/>
        <v>#DIV/0!</v>
      </c>
      <c r="X202" t="e">
        <f t="shared" si="76"/>
        <v>#DIV/0!</v>
      </c>
      <c r="Y202" t="e">
        <f t="shared" si="66"/>
        <v>#DIV/0!</v>
      </c>
    </row>
    <row r="203" spans="1:26" x14ac:dyDescent="0.2">
      <c r="A203">
        <v>13</v>
      </c>
      <c r="B203" s="22"/>
      <c r="C203" s="22"/>
      <c r="D203" s="22"/>
      <c r="E203" s="22"/>
      <c r="F203">
        <f t="shared" si="68"/>
        <v>0</v>
      </c>
      <c r="G203">
        <f t="shared" si="69"/>
        <v>0</v>
      </c>
      <c r="H203">
        <f t="shared" si="70"/>
        <v>0</v>
      </c>
      <c r="I203">
        <f t="shared" si="64"/>
        <v>0</v>
      </c>
      <c r="J203" t="e">
        <f t="shared" si="65"/>
        <v>#N/A</v>
      </c>
      <c r="L203" s="10">
        <v>13</v>
      </c>
      <c r="M203" s="7"/>
      <c r="N203" s="7"/>
      <c r="O203" s="7"/>
      <c r="P203" s="7"/>
      <c r="R203">
        <f t="shared" si="71"/>
        <v>0</v>
      </c>
      <c r="S203" t="e">
        <f t="shared" si="72"/>
        <v>#DIV/0!</v>
      </c>
      <c r="T203">
        <f t="shared" si="73"/>
        <v>0</v>
      </c>
      <c r="U203" s="5"/>
      <c r="V203">
        <f t="shared" si="74"/>
        <v>0</v>
      </c>
      <c r="W203" t="e">
        <f t="shared" si="75"/>
        <v>#DIV/0!</v>
      </c>
      <c r="X203" t="e">
        <f t="shared" si="76"/>
        <v>#DIV/0!</v>
      </c>
      <c r="Y203" t="e">
        <f t="shared" si="66"/>
        <v>#DIV/0!</v>
      </c>
    </row>
    <row r="204" spans="1:26" x14ac:dyDescent="0.2">
      <c r="A204">
        <v>14</v>
      </c>
      <c r="B204" s="22"/>
      <c r="C204" s="22"/>
      <c r="D204" s="22"/>
      <c r="E204" s="22"/>
      <c r="F204">
        <f t="shared" si="68"/>
        <v>0</v>
      </c>
      <c r="G204">
        <f t="shared" si="69"/>
        <v>0</v>
      </c>
      <c r="H204">
        <f t="shared" si="70"/>
        <v>0</v>
      </c>
      <c r="I204">
        <f t="shared" si="64"/>
        <v>0</v>
      </c>
      <c r="J204" t="e">
        <f t="shared" si="65"/>
        <v>#N/A</v>
      </c>
      <c r="L204" s="10">
        <v>14</v>
      </c>
      <c r="M204" s="7"/>
      <c r="N204" s="7"/>
      <c r="O204" s="7"/>
      <c r="P204" s="7"/>
      <c r="R204">
        <f t="shared" si="71"/>
        <v>0</v>
      </c>
      <c r="S204" t="e">
        <f t="shared" si="72"/>
        <v>#DIV/0!</v>
      </c>
      <c r="T204">
        <f t="shared" si="73"/>
        <v>0</v>
      </c>
      <c r="U204" s="5"/>
      <c r="V204">
        <f t="shared" si="74"/>
        <v>0</v>
      </c>
      <c r="W204" t="e">
        <f t="shared" si="75"/>
        <v>#DIV/0!</v>
      </c>
      <c r="X204" t="e">
        <f t="shared" si="76"/>
        <v>#DIV/0!</v>
      </c>
      <c r="Y204" t="e">
        <f t="shared" si="66"/>
        <v>#DIV/0!</v>
      </c>
    </row>
    <row r="205" spans="1:26" x14ac:dyDescent="0.2">
      <c r="A205">
        <v>15</v>
      </c>
      <c r="B205" s="22"/>
      <c r="C205" s="22"/>
      <c r="D205" s="22"/>
      <c r="E205" s="22"/>
      <c r="F205">
        <f t="shared" si="68"/>
        <v>0</v>
      </c>
      <c r="G205">
        <f t="shared" si="69"/>
        <v>0</v>
      </c>
      <c r="H205">
        <f t="shared" si="70"/>
        <v>0</v>
      </c>
      <c r="I205">
        <f t="shared" si="64"/>
        <v>0</v>
      </c>
      <c r="J205" t="e">
        <f t="shared" si="65"/>
        <v>#N/A</v>
      </c>
      <c r="L205" s="10">
        <v>15</v>
      </c>
      <c r="M205" s="7"/>
      <c r="N205" s="7"/>
      <c r="O205" s="7"/>
      <c r="P205" s="7"/>
      <c r="R205">
        <f t="shared" si="71"/>
        <v>0</v>
      </c>
      <c r="S205" t="e">
        <f t="shared" si="72"/>
        <v>#DIV/0!</v>
      </c>
      <c r="T205">
        <f t="shared" si="73"/>
        <v>0</v>
      </c>
      <c r="U205" s="5"/>
      <c r="V205">
        <f t="shared" si="74"/>
        <v>0</v>
      </c>
      <c r="W205" t="e">
        <f t="shared" si="75"/>
        <v>#DIV/0!</v>
      </c>
      <c r="X205" t="e">
        <f t="shared" si="76"/>
        <v>#DIV/0!</v>
      </c>
      <c r="Y205" t="e">
        <f t="shared" si="66"/>
        <v>#DIV/0!</v>
      </c>
    </row>
    <row r="206" spans="1:26" x14ac:dyDescent="0.2">
      <c r="A206">
        <v>16</v>
      </c>
      <c r="B206" s="22"/>
      <c r="C206" s="22"/>
      <c r="D206" s="22"/>
      <c r="E206" s="22"/>
      <c r="F206">
        <f t="shared" si="68"/>
        <v>0</v>
      </c>
      <c r="G206">
        <f t="shared" si="69"/>
        <v>0</v>
      </c>
      <c r="H206">
        <f t="shared" si="70"/>
        <v>0</v>
      </c>
      <c r="I206">
        <f t="shared" si="64"/>
        <v>0</v>
      </c>
      <c r="J206" t="e">
        <f t="shared" si="65"/>
        <v>#N/A</v>
      </c>
      <c r="L206" s="10">
        <v>16</v>
      </c>
      <c r="M206" s="7"/>
      <c r="N206" s="7"/>
      <c r="O206" s="7"/>
      <c r="P206" s="7"/>
      <c r="R206">
        <f t="shared" si="71"/>
        <v>0</v>
      </c>
      <c r="S206" t="e">
        <f t="shared" si="72"/>
        <v>#DIV/0!</v>
      </c>
      <c r="T206">
        <f t="shared" si="73"/>
        <v>0</v>
      </c>
      <c r="U206" s="5"/>
      <c r="V206">
        <f t="shared" si="74"/>
        <v>0</v>
      </c>
      <c r="W206" t="e">
        <f t="shared" si="75"/>
        <v>#DIV/0!</v>
      </c>
      <c r="X206" t="e">
        <f t="shared" si="76"/>
        <v>#DIV/0!</v>
      </c>
      <c r="Y206" t="e">
        <f t="shared" si="66"/>
        <v>#DIV/0!</v>
      </c>
    </row>
    <row r="207" spans="1:26" x14ac:dyDescent="0.2">
      <c r="A207">
        <v>17</v>
      </c>
      <c r="B207" s="22"/>
      <c r="C207" s="22"/>
      <c r="D207" s="22"/>
      <c r="E207" s="22"/>
      <c r="F207">
        <f t="shared" si="68"/>
        <v>0</v>
      </c>
      <c r="G207">
        <f t="shared" si="69"/>
        <v>0</v>
      </c>
      <c r="H207">
        <f t="shared" si="70"/>
        <v>0</v>
      </c>
      <c r="I207">
        <f t="shared" si="64"/>
        <v>0</v>
      </c>
      <c r="J207" t="e">
        <f t="shared" si="65"/>
        <v>#N/A</v>
      </c>
      <c r="L207" s="10">
        <v>17</v>
      </c>
      <c r="M207" s="7"/>
      <c r="N207" s="7"/>
      <c r="O207" s="7"/>
      <c r="P207" s="7"/>
      <c r="R207">
        <f t="shared" si="71"/>
        <v>0</v>
      </c>
      <c r="S207" t="e">
        <f t="shared" si="72"/>
        <v>#DIV/0!</v>
      </c>
      <c r="T207">
        <f t="shared" si="73"/>
        <v>0</v>
      </c>
      <c r="U207" s="5"/>
      <c r="V207">
        <f t="shared" si="74"/>
        <v>0</v>
      </c>
      <c r="W207" t="e">
        <f t="shared" si="75"/>
        <v>#DIV/0!</v>
      </c>
      <c r="X207" t="e">
        <f t="shared" si="76"/>
        <v>#DIV/0!</v>
      </c>
      <c r="Y207" t="e">
        <f t="shared" si="66"/>
        <v>#DIV/0!</v>
      </c>
    </row>
    <row r="208" spans="1:26" x14ac:dyDescent="0.2">
      <c r="A208">
        <v>18</v>
      </c>
      <c r="B208" s="22"/>
      <c r="C208" s="22"/>
      <c r="D208" s="22"/>
      <c r="E208" s="22"/>
      <c r="F208">
        <f t="shared" si="68"/>
        <v>0</v>
      </c>
      <c r="G208">
        <f t="shared" si="69"/>
        <v>0</v>
      </c>
      <c r="H208">
        <f t="shared" si="70"/>
        <v>0</v>
      </c>
      <c r="I208">
        <f t="shared" si="64"/>
        <v>0</v>
      </c>
      <c r="J208" t="e">
        <f t="shared" si="65"/>
        <v>#N/A</v>
      </c>
      <c r="L208" s="10">
        <v>18</v>
      </c>
      <c r="M208" s="7"/>
      <c r="N208" s="7"/>
      <c r="O208" s="7"/>
      <c r="P208" s="7"/>
      <c r="R208">
        <f t="shared" si="71"/>
        <v>0</v>
      </c>
      <c r="S208" t="e">
        <f t="shared" si="72"/>
        <v>#DIV/0!</v>
      </c>
      <c r="T208">
        <f t="shared" si="73"/>
        <v>0</v>
      </c>
      <c r="U208" s="5"/>
      <c r="V208">
        <f t="shared" si="74"/>
        <v>0</v>
      </c>
      <c r="W208" t="e">
        <f t="shared" si="75"/>
        <v>#DIV/0!</v>
      </c>
      <c r="X208" t="e">
        <f t="shared" si="76"/>
        <v>#DIV/0!</v>
      </c>
      <c r="Y208" t="e">
        <f t="shared" si="66"/>
        <v>#DIV/0!</v>
      </c>
    </row>
    <row r="209" spans="1:25" x14ac:dyDescent="0.2">
      <c r="A209">
        <v>19</v>
      </c>
      <c r="B209" s="22"/>
      <c r="C209" s="22"/>
      <c r="D209" s="22"/>
      <c r="E209" s="22"/>
      <c r="F209">
        <f t="shared" si="68"/>
        <v>0</v>
      </c>
      <c r="G209">
        <f t="shared" si="69"/>
        <v>0</v>
      </c>
      <c r="H209">
        <f t="shared" si="70"/>
        <v>0</v>
      </c>
      <c r="I209">
        <f t="shared" si="64"/>
        <v>0</v>
      </c>
      <c r="J209" t="e">
        <f t="shared" si="65"/>
        <v>#N/A</v>
      </c>
      <c r="L209" s="10">
        <v>19</v>
      </c>
      <c r="M209" s="7"/>
      <c r="N209" s="7"/>
      <c r="O209" s="7"/>
      <c r="P209" s="7"/>
      <c r="R209">
        <f t="shared" si="71"/>
        <v>0</v>
      </c>
      <c r="S209" t="e">
        <f t="shared" si="72"/>
        <v>#DIV/0!</v>
      </c>
      <c r="T209">
        <f t="shared" si="73"/>
        <v>0</v>
      </c>
      <c r="U209" s="5"/>
      <c r="V209">
        <f t="shared" si="74"/>
        <v>0</v>
      </c>
      <c r="W209" t="e">
        <f t="shared" si="75"/>
        <v>#DIV/0!</v>
      </c>
      <c r="X209" t="e">
        <f t="shared" si="76"/>
        <v>#DIV/0!</v>
      </c>
      <c r="Y209" t="e">
        <f t="shared" si="66"/>
        <v>#DIV/0!</v>
      </c>
    </row>
    <row r="210" spans="1:25" x14ac:dyDescent="0.2">
      <c r="A210">
        <v>20</v>
      </c>
      <c r="B210" s="22"/>
      <c r="C210" s="22"/>
      <c r="D210" s="22"/>
      <c r="E210" s="22"/>
      <c r="F210">
        <f t="shared" si="68"/>
        <v>0</v>
      </c>
      <c r="G210">
        <f t="shared" si="69"/>
        <v>0</v>
      </c>
      <c r="H210">
        <f t="shared" si="70"/>
        <v>0</v>
      </c>
      <c r="I210">
        <f t="shared" si="64"/>
        <v>0</v>
      </c>
      <c r="L210" s="10">
        <v>20</v>
      </c>
      <c r="M210" s="7"/>
      <c r="N210" s="7"/>
      <c r="O210" s="7"/>
      <c r="P210" s="7"/>
      <c r="R210">
        <f t="shared" si="71"/>
        <v>0</v>
      </c>
      <c r="S210" t="e">
        <f t="shared" si="72"/>
        <v>#DIV/0!</v>
      </c>
      <c r="T210">
        <f t="shared" si="73"/>
        <v>0</v>
      </c>
      <c r="U210" s="5"/>
      <c r="V210">
        <f t="shared" si="74"/>
        <v>0</v>
      </c>
      <c r="W210" t="e">
        <f t="shared" si="75"/>
        <v>#DIV/0!</v>
      </c>
      <c r="X210" t="e">
        <f t="shared" si="76"/>
        <v>#DIV/0!</v>
      </c>
      <c r="Y210" t="e">
        <f t="shared" si="66"/>
        <v>#DIV/0!</v>
      </c>
    </row>
    <row r="211" spans="1:25" x14ac:dyDescent="0.2">
      <c r="A211">
        <v>21</v>
      </c>
      <c r="B211" s="22"/>
      <c r="C211" s="22"/>
      <c r="D211" s="22"/>
      <c r="E211" s="22"/>
      <c r="F211">
        <f t="shared" si="68"/>
        <v>0</v>
      </c>
      <c r="G211">
        <f t="shared" si="69"/>
        <v>0</v>
      </c>
      <c r="H211">
        <f t="shared" si="70"/>
        <v>0</v>
      </c>
      <c r="I211">
        <f t="shared" si="64"/>
        <v>0</v>
      </c>
      <c r="L211" s="10">
        <v>21</v>
      </c>
      <c r="M211" s="7"/>
      <c r="N211" s="7"/>
      <c r="O211" s="7"/>
      <c r="P211" s="7"/>
      <c r="R211">
        <f t="shared" si="71"/>
        <v>0</v>
      </c>
      <c r="S211" t="e">
        <f t="shared" si="72"/>
        <v>#DIV/0!</v>
      </c>
      <c r="T211">
        <f t="shared" si="73"/>
        <v>0</v>
      </c>
      <c r="U211" s="5"/>
      <c r="V211">
        <f t="shared" si="74"/>
        <v>0</v>
      </c>
      <c r="W211" t="e">
        <f t="shared" si="75"/>
        <v>#DIV/0!</v>
      </c>
      <c r="X211" t="e">
        <f t="shared" si="76"/>
        <v>#DIV/0!</v>
      </c>
      <c r="Y211" t="e">
        <f t="shared" si="66"/>
        <v>#DIV/0!</v>
      </c>
    </row>
    <row r="212" spans="1:25" x14ac:dyDescent="0.2">
      <c r="A212">
        <v>22</v>
      </c>
      <c r="B212" s="22"/>
      <c r="C212" s="22"/>
      <c r="D212" s="22"/>
      <c r="E212" s="22"/>
      <c r="F212">
        <f t="shared" si="68"/>
        <v>0</v>
      </c>
      <c r="G212">
        <f t="shared" si="69"/>
        <v>0</v>
      </c>
      <c r="H212">
        <f t="shared" si="70"/>
        <v>0</v>
      </c>
      <c r="I212">
        <f t="shared" si="64"/>
        <v>0</v>
      </c>
      <c r="L212" s="10">
        <v>22</v>
      </c>
      <c r="M212" s="7"/>
      <c r="N212" s="7"/>
      <c r="O212" s="7"/>
      <c r="P212" s="7"/>
      <c r="R212">
        <f t="shared" si="71"/>
        <v>0</v>
      </c>
      <c r="S212" t="e">
        <f t="shared" si="72"/>
        <v>#DIV/0!</v>
      </c>
      <c r="T212">
        <f t="shared" si="73"/>
        <v>0</v>
      </c>
      <c r="U212" s="5"/>
      <c r="V212">
        <f t="shared" si="74"/>
        <v>0</v>
      </c>
      <c r="W212" t="e">
        <f t="shared" si="75"/>
        <v>#DIV/0!</v>
      </c>
      <c r="X212" t="e">
        <f t="shared" si="76"/>
        <v>#DIV/0!</v>
      </c>
      <c r="Y212" t="e">
        <f t="shared" si="66"/>
        <v>#DIV/0!</v>
      </c>
    </row>
    <row r="213" spans="1:25" x14ac:dyDescent="0.2">
      <c r="A213">
        <v>23</v>
      </c>
      <c r="B213" s="22"/>
      <c r="C213" s="22"/>
      <c r="D213" s="22"/>
      <c r="E213" s="22"/>
      <c r="F213">
        <f t="shared" si="68"/>
        <v>0</v>
      </c>
      <c r="G213">
        <f t="shared" si="69"/>
        <v>0</v>
      </c>
      <c r="H213">
        <f t="shared" si="70"/>
        <v>0</v>
      </c>
      <c r="I213">
        <f t="shared" si="64"/>
        <v>0</v>
      </c>
      <c r="L213" s="10">
        <v>23</v>
      </c>
      <c r="M213" s="7"/>
      <c r="N213" s="7"/>
      <c r="O213" s="7"/>
      <c r="P213" s="7"/>
      <c r="R213">
        <f t="shared" si="71"/>
        <v>0</v>
      </c>
      <c r="S213" t="e">
        <f t="shared" si="72"/>
        <v>#DIV/0!</v>
      </c>
      <c r="T213">
        <f t="shared" si="73"/>
        <v>0</v>
      </c>
      <c r="U213" s="5"/>
      <c r="V213">
        <f t="shared" si="74"/>
        <v>0</v>
      </c>
      <c r="W213" t="e">
        <f t="shared" si="75"/>
        <v>#DIV/0!</v>
      </c>
      <c r="X213" t="e">
        <f t="shared" si="76"/>
        <v>#DIV/0!</v>
      </c>
      <c r="Y213" t="e">
        <f t="shared" si="66"/>
        <v>#DIV/0!</v>
      </c>
    </row>
    <row r="214" spans="1:25" x14ac:dyDescent="0.2">
      <c r="A214">
        <v>24</v>
      </c>
      <c r="B214" s="22"/>
      <c r="C214" s="22"/>
      <c r="D214" s="22"/>
      <c r="E214" s="22"/>
      <c r="F214">
        <f t="shared" si="68"/>
        <v>0</v>
      </c>
      <c r="G214">
        <f t="shared" si="69"/>
        <v>0</v>
      </c>
      <c r="H214">
        <f t="shared" si="70"/>
        <v>0</v>
      </c>
      <c r="I214">
        <f t="shared" si="64"/>
        <v>0</v>
      </c>
      <c r="L214" s="10">
        <v>24</v>
      </c>
      <c r="M214" s="7"/>
      <c r="N214" s="7"/>
      <c r="O214" s="7"/>
      <c r="P214" s="7"/>
      <c r="R214">
        <f t="shared" si="71"/>
        <v>0</v>
      </c>
      <c r="S214" t="e">
        <f t="shared" si="72"/>
        <v>#DIV/0!</v>
      </c>
      <c r="T214">
        <f t="shared" si="73"/>
        <v>0</v>
      </c>
      <c r="U214" s="5"/>
      <c r="V214">
        <f t="shared" si="74"/>
        <v>0</v>
      </c>
      <c r="W214" t="e">
        <f t="shared" si="75"/>
        <v>#DIV/0!</v>
      </c>
      <c r="X214" t="e">
        <f t="shared" si="76"/>
        <v>#DIV/0!</v>
      </c>
      <c r="Y214" t="e">
        <f t="shared" si="66"/>
        <v>#DIV/0!</v>
      </c>
    </row>
    <row r="215" spans="1:25" x14ac:dyDescent="0.2">
      <c r="A215">
        <v>25</v>
      </c>
      <c r="B215" s="22"/>
      <c r="C215" s="22"/>
      <c r="D215" s="22"/>
      <c r="E215" s="22"/>
      <c r="F215">
        <f t="shared" ref="F215:G217" si="77">PI()*((B215/2)*(B215/2))</f>
        <v>0</v>
      </c>
      <c r="G215">
        <f t="shared" si="77"/>
        <v>0</v>
      </c>
      <c r="H215">
        <f>(D215*100)*(F215+G215+(SQRT(F215*G215)))/3</f>
        <v>0</v>
      </c>
      <c r="I215">
        <f t="shared" si="64"/>
        <v>0</v>
      </c>
      <c r="L215" s="10">
        <v>25</v>
      </c>
      <c r="M215" s="7"/>
      <c r="N215" s="7"/>
      <c r="O215" s="7"/>
      <c r="P215" s="7"/>
      <c r="R215">
        <f t="shared" si="71"/>
        <v>0</v>
      </c>
      <c r="S215" t="e">
        <f t="shared" si="72"/>
        <v>#DIV/0!</v>
      </c>
      <c r="T215">
        <f t="shared" si="73"/>
        <v>0</v>
      </c>
      <c r="U215" s="5"/>
      <c r="V215">
        <f t="shared" si="74"/>
        <v>0</v>
      </c>
      <c r="W215" t="e">
        <f t="shared" si="75"/>
        <v>#DIV/0!</v>
      </c>
      <c r="X215" t="e">
        <f t="shared" si="76"/>
        <v>#DIV/0!</v>
      </c>
      <c r="Y215" t="e">
        <f t="shared" si="66"/>
        <v>#DIV/0!</v>
      </c>
    </row>
    <row r="216" spans="1:25" x14ac:dyDescent="0.2">
      <c r="A216">
        <v>26</v>
      </c>
      <c r="B216" s="22"/>
      <c r="C216" s="22"/>
      <c r="D216" s="22"/>
      <c r="E216" s="22"/>
      <c r="F216">
        <f t="shared" si="77"/>
        <v>0</v>
      </c>
      <c r="G216">
        <f t="shared" si="77"/>
        <v>0</v>
      </c>
      <c r="H216">
        <f>(D216*100)*(F216+G216+(SQRT(F216*G216)))/3</f>
        <v>0</v>
      </c>
      <c r="I216">
        <f t="shared" si="64"/>
        <v>0</v>
      </c>
      <c r="L216" s="10">
        <v>26</v>
      </c>
      <c r="M216" s="7"/>
      <c r="N216" s="7"/>
      <c r="O216" s="7"/>
      <c r="P216" s="7"/>
      <c r="R216">
        <f t="shared" si="71"/>
        <v>0</v>
      </c>
      <c r="S216" t="e">
        <f t="shared" si="72"/>
        <v>#DIV/0!</v>
      </c>
      <c r="T216">
        <f t="shared" si="73"/>
        <v>0</v>
      </c>
      <c r="U216" s="5"/>
      <c r="V216">
        <f t="shared" si="74"/>
        <v>0</v>
      </c>
      <c r="W216" t="e">
        <f t="shared" si="75"/>
        <v>#DIV/0!</v>
      </c>
      <c r="X216" t="e">
        <f t="shared" si="76"/>
        <v>#DIV/0!</v>
      </c>
      <c r="Y216" t="e">
        <f t="shared" si="66"/>
        <v>#DIV/0!</v>
      </c>
    </row>
    <row r="217" spans="1:25" x14ac:dyDescent="0.2">
      <c r="A217">
        <v>27</v>
      </c>
      <c r="B217" s="22"/>
      <c r="C217" s="22"/>
      <c r="D217" s="22"/>
      <c r="E217" s="22"/>
      <c r="F217">
        <f t="shared" si="77"/>
        <v>0</v>
      </c>
      <c r="G217">
        <f t="shared" si="77"/>
        <v>0</v>
      </c>
      <c r="H217">
        <f>(D217*100)*(F217+G217+(SQRT(F217*G217)))/3</f>
        <v>0</v>
      </c>
      <c r="I217">
        <f t="shared" si="64"/>
        <v>0</v>
      </c>
      <c r="L217" s="10">
        <v>27</v>
      </c>
      <c r="M217" s="7"/>
      <c r="N217" s="7"/>
      <c r="O217" s="7"/>
      <c r="P217" s="7"/>
      <c r="R217">
        <f t="shared" si="71"/>
        <v>0</v>
      </c>
      <c r="S217" t="e">
        <f t="shared" si="72"/>
        <v>#DIV/0!</v>
      </c>
      <c r="T217">
        <f t="shared" si="73"/>
        <v>0</v>
      </c>
      <c r="U217" s="5"/>
      <c r="V217">
        <f t="shared" si="74"/>
        <v>0</v>
      </c>
      <c r="W217" t="e">
        <f t="shared" si="75"/>
        <v>#DIV/0!</v>
      </c>
      <c r="X217" t="e">
        <f t="shared" si="76"/>
        <v>#DIV/0!</v>
      </c>
      <c r="Y217" t="e">
        <f t="shared" si="66"/>
        <v>#DIV/0!</v>
      </c>
    </row>
    <row r="218" spans="1:25" x14ac:dyDescent="0.2">
      <c r="A218">
        <v>28</v>
      </c>
      <c r="B218" s="22"/>
      <c r="C218" s="22"/>
      <c r="D218" s="22"/>
      <c r="E218" s="22"/>
      <c r="F218">
        <f t="shared" ref="F218:F227" si="78">PI()*((B218/2)*(B218/2))</f>
        <v>0</v>
      </c>
      <c r="G218">
        <f t="shared" ref="G218:G227" si="79">PI()*((C218/2)*(C218/2))</f>
        <v>0</v>
      </c>
      <c r="H218">
        <f t="shared" ref="H218:H227" si="80">(D218*100)*(F218+G218+(SQRT(F218*G218)))/3</f>
        <v>0</v>
      </c>
      <c r="I218">
        <f t="shared" si="64"/>
        <v>0</v>
      </c>
      <c r="L218" s="10">
        <v>28</v>
      </c>
      <c r="M218" s="7"/>
      <c r="N218" s="7"/>
      <c r="O218" s="7"/>
      <c r="P218" s="7"/>
      <c r="R218">
        <f t="shared" si="71"/>
        <v>0</v>
      </c>
      <c r="S218" t="e">
        <f t="shared" si="72"/>
        <v>#DIV/0!</v>
      </c>
      <c r="T218">
        <f t="shared" si="73"/>
        <v>0</v>
      </c>
      <c r="U218" s="5"/>
      <c r="V218">
        <f t="shared" si="74"/>
        <v>0</v>
      </c>
      <c r="W218" t="e">
        <f t="shared" si="75"/>
        <v>#DIV/0!</v>
      </c>
      <c r="X218" t="e">
        <f t="shared" si="76"/>
        <v>#DIV/0!</v>
      </c>
      <c r="Y218" t="e">
        <f t="shared" si="66"/>
        <v>#DIV/0!</v>
      </c>
    </row>
    <row r="219" spans="1:25" x14ac:dyDescent="0.2">
      <c r="A219">
        <v>29</v>
      </c>
      <c r="B219" s="22"/>
      <c r="C219" s="22"/>
      <c r="D219" s="22"/>
      <c r="E219" s="22"/>
      <c r="F219">
        <f t="shared" si="78"/>
        <v>0</v>
      </c>
      <c r="G219">
        <f t="shared" si="79"/>
        <v>0</v>
      </c>
      <c r="H219">
        <f t="shared" si="80"/>
        <v>0</v>
      </c>
      <c r="I219">
        <f t="shared" si="64"/>
        <v>0</v>
      </c>
      <c r="L219" s="10">
        <v>29</v>
      </c>
      <c r="M219" s="7"/>
      <c r="N219" s="7"/>
      <c r="O219" s="7"/>
      <c r="P219" s="7"/>
      <c r="R219">
        <f t="shared" si="71"/>
        <v>0</v>
      </c>
      <c r="S219" t="e">
        <f t="shared" si="72"/>
        <v>#DIV/0!</v>
      </c>
      <c r="T219">
        <f t="shared" si="73"/>
        <v>0</v>
      </c>
      <c r="U219" s="5"/>
      <c r="V219">
        <f t="shared" si="74"/>
        <v>0</v>
      </c>
      <c r="W219" t="e">
        <f t="shared" si="75"/>
        <v>#DIV/0!</v>
      </c>
      <c r="X219" t="e">
        <f t="shared" si="76"/>
        <v>#DIV/0!</v>
      </c>
      <c r="Y219" t="e">
        <f t="shared" si="66"/>
        <v>#DIV/0!</v>
      </c>
    </row>
    <row r="220" spans="1:25" x14ac:dyDescent="0.2">
      <c r="A220">
        <v>30</v>
      </c>
      <c r="B220" s="22"/>
      <c r="C220" s="22"/>
      <c r="D220" s="22"/>
      <c r="E220" s="22"/>
      <c r="F220">
        <f t="shared" si="78"/>
        <v>0</v>
      </c>
      <c r="G220">
        <f t="shared" si="79"/>
        <v>0</v>
      </c>
      <c r="H220">
        <f t="shared" si="80"/>
        <v>0</v>
      </c>
      <c r="I220">
        <f t="shared" si="64"/>
        <v>0</v>
      </c>
      <c r="L220" s="10">
        <v>30</v>
      </c>
      <c r="M220" s="7"/>
      <c r="N220" s="7"/>
      <c r="O220" s="7"/>
      <c r="P220" s="7"/>
      <c r="R220">
        <f t="shared" si="71"/>
        <v>0</v>
      </c>
      <c r="S220" t="e">
        <f t="shared" si="72"/>
        <v>#DIV/0!</v>
      </c>
      <c r="T220">
        <f t="shared" si="73"/>
        <v>0</v>
      </c>
      <c r="U220" s="5"/>
      <c r="V220">
        <f t="shared" si="74"/>
        <v>0</v>
      </c>
      <c r="W220" t="e">
        <f t="shared" si="75"/>
        <v>#DIV/0!</v>
      </c>
      <c r="X220" t="e">
        <f t="shared" si="76"/>
        <v>#DIV/0!</v>
      </c>
      <c r="Y220" t="e">
        <f t="shared" si="66"/>
        <v>#DIV/0!</v>
      </c>
    </row>
    <row r="221" spans="1:25" x14ac:dyDescent="0.2">
      <c r="A221">
        <v>31</v>
      </c>
      <c r="B221" s="22"/>
      <c r="C221" s="22"/>
      <c r="D221" s="22"/>
      <c r="E221" s="22"/>
      <c r="F221">
        <f t="shared" si="78"/>
        <v>0</v>
      </c>
      <c r="G221">
        <f t="shared" si="79"/>
        <v>0</v>
      </c>
      <c r="H221">
        <f t="shared" si="80"/>
        <v>0</v>
      </c>
      <c r="I221">
        <f t="shared" si="64"/>
        <v>0</v>
      </c>
      <c r="L221" s="10">
        <v>31</v>
      </c>
      <c r="M221" s="7"/>
      <c r="N221" s="7"/>
      <c r="O221" s="7"/>
      <c r="P221" s="7"/>
      <c r="R221">
        <f t="shared" si="71"/>
        <v>0</v>
      </c>
      <c r="S221" t="e">
        <f t="shared" si="72"/>
        <v>#DIV/0!</v>
      </c>
      <c r="T221">
        <f t="shared" si="73"/>
        <v>0</v>
      </c>
      <c r="U221" s="5"/>
      <c r="V221">
        <f t="shared" si="74"/>
        <v>0</v>
      </c>
      <c r="W221" t="e">
        <f t="shared" si="75"/>
        <v>#DIV/0!</v>
      </c>
      <c r="X221" t="e">
        <f t="shared" si="76"/>
        <v>#DIV/0!</v>
      </c>
      <c r="Y221" t="e">
        <f t="shared" si="66"/>
        <v>#DIV/0!</v>
      </c>
    </row>
    <row r="222" spans="1:25" x14ac:dyDescent="0.2">
      <c r="A222">
        <v>32</v>
      </c>
      <c r="B222" s="22"/>
      <c r="C222" s="22"/>
      <c r="D222" s="22"/>
      <c r="E222" s="22"/>
      <c r="F222">
        <f t="shared" si="78"/>
        <v>0</v>
      </c>
      <c r="G222">
        <f t="shared" si="79"/>
        <v>0</v>
      </c>
      <c r="H222">
        <f t="shared" si="80"/>
        <v>0</v>
      </c>
      <c r="I222">
        <f t="shared" si="64"/>
        <v>0</v>
      </c>
      <c r="L222" s="10">
        <v>32</v>
      </c>
      <c r="M222" s="7"/>
      <c r="N222" s="7"/>
      <c r="O222" s="7"/>
      <c r="P222" s="7"/>
      <c r="R222">
        <f t="shared" si="71"/>
        <v>0</v>
      </c>
      <c r="S222" t="e">
        <f t="shared" si="72"/>
        <v>#DIV/0!</v>
      </c>
      <c r="T222">
        <f t="shared" si="73"/>
        <v>0</v>
      </c>
      <c r="U222" s="5"/>
      <c r="V222">
        <f t="shared" si="74"/>
        <v>0</v>
      </c>
      <c r="W222" t="e">
        <f t="shared" si="75"/>
        <v>#DIV/0!</v>
      </c>
      <c r="X222" t="e">
        <f t="shared" si="76"/>
        <v>#DIV/0!</v>
      </c>
      <c r="Y222" t="e">
        <f t="shared" si="66"/>
        <v>#DIV/0!</v>
      </c>
    </row>
    <row r="223" spans="1:25" x14ac:dyDescent="0.2">
      <c r="A223">
        <v>33</v>
      </c>
      <c r="B223" s="22"/>
      <c r="C223" s="22"/>
      <c r="D223" s="22"/>
      <c r="E223" s="22"/>
      <c r="F223">
        <f t="shared" si="78"/>
        <v>0</v>
      </c>
      <c r="G223">
        <f t="shared" si="79"/>
        <v>0</v>
      </c>
      <c r="H223">
        <f t="shared" si="80"/>
        <v>0</v>
      </c>
      <c r="I223">
        <f t="shared" si="64"/>
        <v>0</v>
      </c>
      <c r="L223" s="10">
        <v>33</v>
      </c>
      <c r="M223" s="7"/>
      <c r="N223" s="7"/>
      <c r="O223" s="7"/>
      <c r="P223" s="7"/>
      <c r="R223">
        <f t="shared" si="71"/>
        <v>0</v>
      </c>
      <c r="S223" t="e">
        <f t="shared" si="72"/>
        <v>#DIV/0!</v>
      </c>
      <c r="T223">
        <f t="shared" si="73"/>
        <v>0</v>
      </c>
      <c r="U223" s="5"/>
      <c r="V223">
        <f t="shared" si="74"/>
        <v>0</v>
      </c>
      <c r="W223" t="e">
        <f t="shared" si="75"/>
        <v>#DIV/0!</v>
      </c>
      <c r="X223" t="e">
        <f t="shared" si="76"/>
        <v>#DIV/0!</v>
      </c>
      <c r="Y223" t="e">
        <f t="shared" si="66"/>
        <v>#DIV/0!</v>
      </c>
    </row>
    <row r="224" spans="1:25" x14ac:dyDescent="0.2">
      <c r="A224">
        <v>34</v>
      </c>
      <c r="B224" s="22"/>
      <c r="C224" s="22"/>
      <c r="D224" s="22"/>
      <c r="E224" s="22"/>
      <c r="F224">
        <f t="shared" si="78"/>
        <v>0</v>
      </c>
      <c r="G224">
        <f t="shared" si="79"/>
        <v>0</v>
      </c>
      <c r="H224">
        <f t="shared" si="80"/>
        <v>0</v>
      </c>
      <c r="I224">
        <f t="shared" si="64"/>
        <v>0</v>
      </c>
      <c r="L224" s="10">
        <v>34</v>
      </c>
      <c r="M224" s="7"/>
      <c r="N224" s="7"/>
      <c r="O224" s="7"/>
      <c r="P224" s="7"/>
      <c r="R224">
        <f t="shared" si="71"/>
        <v>0</v>
      </c>
      <c r="S224" t="e">
        <f t="shared" si="72"/>
        <v>#DIV/0!</v>
      </c>
      <c r="T224">
        <f t="shared" si="73"/>
        <v>0</v>
      </c>
      <c r="U224" s="5"/>
      <c r="V224">
        <f t="shared" si="74"/>
        <v>0</v>
      </c>
      <c r="W224" t="e">
        <f t="shared" si="75"/>
        <v>#DIV/0!</v>
      </c>
      <c r="X224" t="e">
        <f t="shared" si="76"/>
        <v>#DIV/0!</v>
      </c>
      <c r="Y224" t="e">
        <f t="shared" si="66"/>
        <v>#DIV/0!</v>
      </c>
    </row>
    <row r="225" spans="1:25" x14ac:dyDescent="0.2">
      <c r="A225">
        <v>35</v>
      </c>
      <c r="B225" s="22"/>
      <c r="C225" s="22"/>
      <c r="D225" s="22"/>
      <c r="E225" s="22"/>
      <c r="F225">
        <f t="shared" si="78"/>
        <v>0</v>
      </c>
      <c r="G225">
        <f t="shared" si="79"/>
        <v>0</v>
      </c>
      <c r="H225">
        <f t="shared" si="80"/>
        <v>0</v>
      </c>
      <c r="I225">
        <f t="shared" si="64"/>
        <v>0</v>
      </c>
      <c r="L225" s="10">
        <v>35</v>
      </c>
      <c r="M225" s="7"/>
      <c r="N225" s="7"/>
      <c r="O225" s="7"/>
      <c r="P225" s="7"/>
      <c r="R225">
        <f t="shared" si="71"/>
        <v>0</v>
      </c>
      <c r="S225" t="e">
        <f t="shared" si="72"/>
        <v>#DIV/0!</v>
      </c>
      <c r="T225">
        <f t="shared" si="73"/>
        <v>0</v>
      </c>
      <c r="U225" s="5"/>
      <c r="V225">
        <f t="shared" si="74"/>
        <v>0</v>
      </c>
      <c r="W225" t="e">
        <f t="shared" si="75"/>
        <v>#DIV/0!</v>
      </c>
      <c r="X225" t="e">
        <f t="shared" si="76"/>
        <v>#DIV/0!</v>
      </c>
      <c r="Y225" t="e">
        <f t="shared" si="66"/>
        <v>#DIV/0!</v>
      </c>
    </row>
    <row r="226" spans="1:25" x14ac:dyDescent="0.2">
      <c r="A226">
        <v>36</v>
      </c>
      <c r="B226" s="22"/>
      <c r="C226" s="22"/>
      <c r="D226" s="22"/>
      <c r="E226" s="22"/>
      <c r="F226">
        <f t="shared" si="78"/>
        <v>0</v>
      </c>
      <c r="G226">
        <f t="shared" si="79"/>
        <v>0</v>
      </c>
      <c r="H226">
        <f t="shared" si="80"/>
        <v>0</v>
      </c>
      <c r="I226">
        <f t="shared" si="64"/>
        <v>0</v>
      </c>
      <c r="L226" s="10">
        <v>36</v>
      </c>
      <c r="M226" s="7"/>
      <c r="N226" s="7"/>
      <c r="O226" s="7"/>
      <c r="P226" s="7"/>
      <c r="R226">
        <f t="shared" si="71"/>
        <v>0</v>
      </c>
      <c r="S226" t="e">
        <f t="shared" si="72"/>
        <v>#DIV/0!</v>
      </c>
      <c r="T226">
        <f t="shared" si="73"/>
        <v>0</v>
      </c>
      <c r="U226" s="5"/>
      <c r="V226">
        <f t="shared" si="74"/>
        <v>0</v>
      </c>
      <c r="W226" t="e">
        <f t="shared" si="75"/>
        <v>#DIV/0!</v>
      </c>
      <c r="X226" t="e">
        <f t="shared" si="76"/>
        <v>#DIV/0!</v>
      </c>
      <c r="Y226" t="e">
        <f t="shared" si="66"/>
        <v>#DIV/0!</v>
      </c>
    </row>
    <row r="227" spans="1:25" x14ac:dyDescent="0.2">
      <c r="A227">
        <v>37</v>
      </c>
      <c r="B227" s="22"/>
      <c r="C227" s="22"/>
      <c r="D227" s="22"/>
      <c r="E227" s="22"/>
      <c r="F227">
        <f t="shared" si="78"/>
        <v>0</v>
      </c>
      <c r="G227">
        <f t="shared" si="79"/>
        <v>0</v>
      </c>
      <c r="H227">
        <f t="shared" si="80"/>
        <v>0</v>
      </c>
      <c r="I227">
        <f t="shared" si="64"/>
        <v>0</v>
      </c>
      <c r="L227" s="10">
        <v>37</v>
      </c>
      <c r="M227" s="7"/>
      <c r="N227" s="7"/>
      <c r="O227" s="7"/>
      <c r="P227" s="7"/>
      <c r="R227">
        <f t="shared" si="71"/>
        <v>0</v>
      </c>
      <c r="S227" t="e">
        <f t="shared" si="72"/>
        <v>#DIV/0!</v>
      </c>
      <c r="T227">
        <f t="shared" si="73"/>
        <v>0</v>
      </c>
      <c r="U227" s="5"/>
      <c r="V227">
        <f t="shared" si="74"/>
        <v>0</v>
      </c>
      <c r="W227" t="e">
        <f t="shared" si="75"/>
        <v>#DIV/0!</v>
      </c>
      <c r="X227" t="e">
        <f t="shared" si="76"/>
        <v>#DIV/0!</v>
      </c>
      <c r="Y227" t="e">
        <f t="shared" si="66"/>
        <v>#DIV/0!</v>
      </c>
    </row>
    <row r="228" spans="1:25" x14ac:dyDescent="0.2">
      <c r="A228">
        <v>38</v>
      </c>
      <c r="B228" s="19"/>
      <c r="C228" s="19"/>
      <c r="D228" s="19"/>
      <c r="E228" s="19"/>
      <c r="F228">
        <f t="shared" ref="F228:F280" si="81">PI()*((B228/2)*(B228/2))</f>
        <v>0</v>
      </c>
      <c r="G228">
        <f t="shared" ref="G228:G280" si="82">PI()*((C228/2)*(C228/2))</f>
        <v>0</v>
      </c>
      <c r="H228">
        <f t="shared" ref="H228:H280" si="83">(D228*100)*(F228+G228+(SQRT(F228*G228)))/3</f>
        <v>0</v>
      </c>
      <c r="I228">
        <f t="shared" ref="I228:I280" si="84">H228/1000000</f>
        <v>0</v>
      </c>
      <c r="L228" s="10">
        <v>38</v>
      </c>
      <c r="M228" s="7"/>
      <c r="N228" s="7"/>
      <c r="O228" s="7"/>
      <c r="P228" s="7"/>
      <c r="R228">
        <f t="shared" si="71"/>
        <v>0</v>
      </c>
      <c r="S228" t="e">
        <f t="shared" si="72"/>
        <v>#DIV/0!</v>
      </c>
      <c r="T228">
        <f t="shared" si="73"/>
        <v>0</v>
      </c>
      <c r="U228" s="5"/>
      <c r="V228">
        <f t="shared" si="74"/>
        <v>0</v>
      </c>
      <c r="W228" t="e">
        <f t="shared" si="75"/>
        <v>#DIV/0!</v>
      </c>
      <c r="X228" t="e">
        <f t="shared" si="76"/>
        <v>#DIV/0!</v>
      </c>
      <c r="Y228" t="e">
        <f t="shared" si="66"/>
        <v>#DIV/0!</v>
      </c>
    </row>
    <row r="229" spans="1:25" x14ac:dyDescent="0.2">
      <c r="A229">
        <v>39</v>
      </c>
      <c r="B229" s="19"/>
      <c r="C229" s="19"/>
      <c r="D229" s="19"/>
      <c r="E229" s="19"/>
      <c r="F229">
        <f t="shared" si="81"/>
        <v>0</v>
      </c>
      <c r="G229">
        <f t="shared" si="82"/>
        <v>0</v>
      </c>
      <c r="H229">
        <f t="shared" si="83"/>
        <v>0</v>
      </c>
      <c r="I229">
        <f t="shared" si="84"/>
        <v>0</v>
      </c>
      <c r="L229" s="10">
        <v>39</v>
      </c>
      <c r="M229" s="7"/>
      <c r="N229" s="7"/>
      <c r="O229" s="7"/>
      <c r="P229" s="7"/>
      <c r="R229">
        <f t="shared" si="71"/>
        <v>0</v>
      </c>
      <c r="S229" t="e">
        <f t="shared" si="72"/>
        <v>#DIV/0!</v>
      </c>
      <c r="T229">
        <f t="shared" si="73"/>
        <v>0</v>
      </c>
      <c r="U229" s="5"/>
      <c r="V229">
        <f t="shared" si="74"/>
        <v>0</v>
      </c>
      <c r="W229" t="e">
        <f t="shared" si="75"/>
        <v>#DIV/0!</v>
      </c>
      <c r="X229" t="e">
        <f t="shared" si="76"/>
        <v>#DIV/0!</v>
      </c>
      <c r="Y229" t="e">
        <f t="shared" si="66"/>
        <v>#DIV/0!</v>
      </c>
    </row>
    <row r="230" spans="1:25" x14ac:dyDescent="0.2">
      <c r="A230">
        <v>40</v>
      </c>
      <c r="B230" s="19"/>
      <c r="C230" s="19"/>
      <c r="D230" s="19"/>
      <c r="E230" s="19"/>
      <c r="F230">
        <f t="shared" si="81"/>
        <v>0</v>
      </c>
      <c r="G230">
        <f t="shared" si="82"/>
        <v>0</v>
      </c>
      <c r="H230">
        <f t="shared" si="83"/>
        <v>0</v>
      </c>
      <c r="I230">
        <f t="shared" si="84"/>
        <v>0</v>
      </c>
      <c r="L230" s="10">
        <v>40</v>
      </c>
      <c r="M230" s="7"/>
      <c r="N230" s="7"/>
      <c r="O230" s="7"/>
      <c r="P230" s="7"/>
      <c r="R230">
        <f t="shared" si="71"/>
        <v>0</v>
      </c>
      <c r="S230" t="e">
        <f t="shared" si="72"/>
        <v>#DIV/0!</v>
      </c>
      <c r="T230">
        <f t="shared" si="73"/>
        <v>0</v>
      </c>
      <c r="U230" s="5"/>
      <c r="V230">
        <f t="shared" si="74"/>
        <v>0</v>
      </c>
      <c r="W230" t="e">
        <f t="shared" si="75"/>
        <v>#DIV/0!</v>
      </c>
      <c r="X230" t="e">
        <f t="shared" si="76"/>
        <v>#DIV/0!</v>
      </c>
      <c r="Y230" t="e">
        <f t="shared" si="66"/>
        <v>#DIV/0!</v>
      </c>
    </row>
    <row r="231" spans="1:25" x14ac:dyDescent="0.2">
      <c r="A231">
        <v>41</v>
      </c>
      <c r="B231" s="19"/>
      <c r="C231" s="19"/>
      <c r="D231" s="19"/>
      <c r="E231" s="19"/>
      <c r="F231">
        <f t="shared" si="81"/>
        <v>0</v>
      </c>
      <c r="G231">
        <f t="shared" si="82"/>
        <v>0</v>
      </c>
      <c r="H231">
        <f t="shared" si="83"/>
        <v>0</v>
      </c>
      <c r="I231">
        <f t="shared" si="84"/>
        <v>0</v>
      </c>
      <c r="L231" s="10">
        <v>41</v>
      </c>
      <c r="M231" s="7"/>
      <c r="N231" s="7"/>
      <c r="O231" s="7"/>
      <c r="P231" s="7"/>
      <c r="R231">
        <f t="shared" si="71"/>
        <v>0</v>
      </c>
      <c r="S231" t="e">
        <f t="shared" si="72"/>
        <v>#DIV/0!</v>
      </c>
      <c r="T231">
        <f t="shared" si="73"/>
        <v>0</v>
      </c>
      <c r="U231" s="5"/>
      <c r="V231">
        <f t="shared" si="74"/>
        <v>0</v>
      </c>
      <c r="W231" t="e">
        <f t="shared" si="75"/>
        <v>#DIV/0!</v>
      </c>
      <c r="X231" t="e">
        <f t="shared" si="76"/>
        <v>#DIV/0!</v>
      </c>
      <c r="Y231" t="e">
        <f t="shared" si="66"/>
        <v>#DIV/0!</v>
      </c>
    </row>
    <row r="232" spans="1:25" x14ac:dyDescent="0.2">
      <c r="A232">
        <v>42</v>
      </c>
      <c r="B232" s="19"/>
      <c r="C232" s="19"/>
      <c r="D232" s="19"/>
      <c r="E232" s="19"/>
      <c r="F232">
        <f t="shared" si="81"/>
        <v>0</v>
      </c>
      <c r="G232">
        <f t="shared" si="82"/>
        <v>0</v>
      </c>
      <c r="H232">
        <f t="shared" si="83"/>
        <v>0</v>
      </c>
      <c r="I232">
        <f t="shared" si="84"/>
        <v>0</v>
      </c>
      <c r="L232" s="10">
        <v>42</v>
      </c>
      <c r="M232" s="7"/>
      <c r="N232" s="7"/>
      <c r="O232" s="7"/>
      <c r="P232" s="7"/>
      <c r="R232">
        <f t="shared" si="71"/>
        <v>0</v>
      </c>
      <c r="S232" t="e">
        <f t="shared" si="72"/>
        <v>#DIV/0!</v>
      </c>
      <c r="T232">
        <f t="shared" si="73"/>
        <v>0</v>
      </c>
      <c r="U232" s="5"/>
      <c r="V232">
        <f t="shared" si="74"/>
        <v>0</v>
      </c>
      <c r="W232" t="e">
        <f t="shared" si="75"/>
        <v>#DIV/0!</v>
      </c>
      <c r="X232" t="e">
        <f t="shared" si="76"/>
        <v>#DIV/0!</v>
      </c>
      <c r="Y232" t="e">
        <f t="shared" si="66"/>
        <v>#DIV/0!</v>
      </c>
    </row>
    <row r="233" spans="1:25" x14ac:dyDescent="0.2">
      <c r="A233">
        <v>43</v>
      </c>
      <c r="B233" s="19"/>
      <c r="C233" s="19"/>
      <c r="D233" s="19"/>
      <c r="E233" s="19"/>
      <c r="F233">
        <f t="shared" si="81"/>
        <v>0</v>
      </c>
      <c r="G233">
        <f t="shared" si="82"/>
        <v>0</v>
      </c>
      <c r="H233">
        <f t="shared" si="83"/>
        <v>0</v>
      </c>
      <c r="I233">
        <f t="shared" si="84"/>
        <v>0</v>
      </c>
      <c r="L233" s="10">
        <v>43</v>
      </c>
      <c r="M233" s="7"/>
      <c r="N233" s="7"/>
      <c r="O233" s="7"/>
      <c r="P233" s="7"/>
      <c r="R233">
        <f t="shared" si="71"/>
        <v>0</v>
      </c>
      <c r="S233" t="e">
        <f t="shared" si="72"/>
        <v>#DIV/0!</v>
      </c>
      <c r="T233">
        <f t="shared" si="73"/>
        <v>0</v>
      </c>
      <c r="U233" s="5"/>
      <c r="V233">
        <f t="shared" si="74"/>
        <v>0</v>
      </c>
      <c r="W233" t="e">
        <f t="shared" si="75"/>
        <v>#DIV/0!</v>
      </c>
      <c r="X233" t="e">
        <f t="shared" si="76"/>
        <v>#DIV/0!</v>
      </c>
      <c r="Y233" t="e">
        <f t="shared" si="66"/>
        <v>#DIV/0!</v>
      </c>
    </row>
    <row r="234" spans="1:25" x14ac:dyDescent="0.2">
      <c r="A234">
        <v>44</v>
      </c>
      <c r="B234" s="19"/>
      <c r="C234" s="19"/>
      <c r="D234" s="19"/>
      <c r="E234" s="19"/>
      <c r="F234">
        <f t="shared" si="81"/>
        <v>0</v>
      </c>
      <c r="G234">
        <f t="shared" si="82"/>
        <v>0</v>
      </c>
      <c r="H234">
        <f t="shared" si="83"/>
        <v>0</v>
      </c>
      <c r="I234">
        <f t="shared" si="84"/>
        <v>0</v>
      </c>
      <c r="L234" s="10">
        <v>44</v>
      </c>
      <c r="M234" s="7"/>
      <c r="N234" s="7"/>
      <c r="O234" s="7"/>
      <c r="P234" s="7"/>
      <c r="R234">
        <f t="shared" si="71"/>
        <v>0</v>
      </c>
      <c r="S234" t="e">
        <f t="shared" si="72"/>
        <v>#DIV/0!</v>
      </c>
      <c r="T234">
        <f t="shared" si="73"/>
        <v>0</v>
      </c>
      <c r="U234" s="5"/>
      <c r="V234">
        <f t="shared" si="74"/>
        <v>0</v>
      </c>
      <c r="W234" t="e">
        <f t="shared" si="75"/>
        <v>#DIV/0!</v>
      </c>
      <c r="X234" t="e">
        <f t="shared" si="76"/>
        <v>#DIV/0!</v>
      </c>
      <c r="Y234" t="e">
        <f t="shared" si="66"/>
        <v>#DIV/0!</v>
      </c>
    </row>
    <row r="235" spans="1:25" x14ac:dyDescent="0.2">
      <c r="A235">
        <v>45</v>
      </c>
      <c r="B235" s="19"/>
      <c r="C235" s="19"/>
      <c r="D235" s="19"/>
      <c r="E235" s="19"/>
      <c r="F235">
        <f t="shared" si="81"/>
        <v>0</v>
      </c>
      <c r="G235">
        <f t="shared" si="82"/>
        <v>0</v>
      </c>
      <c r="H235">
        <f t="shared" si="83"/>
        <v>0</v>
      </c>
      <c r="I235">
        <f t="shared" si="84"/>
        <v>0</v>
      </c>
      <c r="L235" s="10">
        <v>45</v>
      </c>
      <c r="M235" s="7"/>
      <c r="N235" s="7"/>
      <c r="O235" s="7"/>
      <c r="P235" s="7"/>
      <c r="R235">
        <f t="shared" si="71"/>
        <v>0</v>
      </c>
      <c r="S235" t="e">
        <f t="shared" si="72"/>
        <v>#DIV/0!</v>
      </c>
      <c r="T235">
        <f t="shared" si="73"/>
        <v>0</v>
      </c>
      <c r="U235" s="5"/>
      <c r="V235">
        <f t="shared" si="74"/>
        <v>0</v>
      </c>
      <c r="W235" t="e">
        <f t="shared" si="75"/>
        <v>#DIV/0!</v>
      </c>
      <c r="X235" t="e">
        <f t="shared" si="76"/>
        <v>#DIV/0!</v>
      </c>
      <c r="Y235" t="e">
        <f t="shared" si="66"/>
        <v>#DIV/0!</v>
      </c>
    </row>
    <row r="236" spans="1:25" x14ac:dyDescent="0.2">
      <c r="A236">
        <v>46</v>
      </c>
      <c r="B236" s="19"/>
      <c r="C236" s="19"/>
      <c r="D236" s="19"/>
      <c r="E236" s="19"/>
      <c r="F236">
        <f t="shared" si="81"/>
        <v>0</v>
      </c>
      <c r="G236">
        <f t="shared" si="82"/>
        <v>0</v>
      </c>
      <c r="H236">
        <f t="shared" si="83"/>
        <v>0</v>
      </c>
      <c r="I236">
        <f t="shared" si="84"/>
        <v>0</v>
      </c>
      <c r="L236" s="10">
        <v>46</v>
      </c>
      <c r="M236" s="7"/>
      <c r="N236" s="7"/>
      <c r="O236" s="7"/>
      <c r="P236" s="7"/>
      <c r="R236">
        <f t="shared" si="71"/>
        <v>0</v>
      </c>
      <c r="S236" t="e">
        <f t="shared" si="72"/>
        <v>#DIV/0!</v>
      </c>
      <c r="T236">
        <f t="shared" si="73"/>
        <v>0</v>
      </c>
      <c r="U236" s="5"/>
      <c r="V236">
        <f t="shared" si="74"/>
        <v>0</v>
      </c>
      <c r="W236" t="e">
        <f t="shared" si="75"/>
        <v>#DIV/0!</v>
      </c>
      <c r="X236" t="e">
        <f t="shared" si="76"/>
        <v>#DIV/0!</v>
      </c>
      <c r="Y236" t="e">
        <f t="shared" si="66"/>
        <v>#DIV/0!</v>
      </c>
    </row>
    <row r="237" spans="1:25" x14ac:dyDescent="0.2">
      <c r="A237">
        <v>47</v>
      </c>
      <c r="B237" s="19"/>
      <c r="C237" s="19"/>
      <c r="D237" s="19"/>
      <c r="E237" s="19"/>
      <c r="F237">
        <f t="shared" si="81"/>
        <v>0</v>
      </c>
      <c r="G237">
        <f t="shared" si="82"/>
        <v>0</v>
      </c>
      <c r="H237">
        <f t="shared" si="83"/>
        <v>0</v>
      </c>
      <c r="I237">
        <f t="shared" si="84"/>
        <v>0</v>
      </c>
      <c r="L237" s="10">
        <v>47</v>
      </c>
      <c r="M237" s="7"/>
      <c r="N237" s="7"/>
      <c r="O237" s="7"/>
      <c r="P237" s="7"/>
      <c r="R237">
        <f t="shared" si="71"/>
        <v>0</v>
      </c>
      <c r="S237" t="e">
        <f t="shared" si="72"/>
        <v>#DIV/0!</v>
      </c>
      <c r="T237">
        <f t="shared" si="73"/>
        <v>0</v>
      </c>
      <c r="U237" s="5"/>
      <c r="V237">
        <f t="shared" si="74"/>
        <v>0</v>
      </c>
      <c r="W237" t="e">
        <f t="shared" si="75"/>
        <v>#DIV/0!</v>
      </c>
      <c r="X237" t="e">
        <f t="shared" si="76"/>
        <v>#DIV/0!</v>
      </c>
      <c r="Y237" t="e">
        <f t="shared" si="66"/>
        <v>#DIV/0!</v>
      </c>
    </row>
    <row r="238" spans="1:25" x14ac:dyDescent="0.2">
      <c r="A238">
        <v>48</v>
      </c>
      <c r="B238" s="19"/>
      <c r="C238" s="19"/>
      <c r="D238" s="19"/>
      <c r="E238" s="19"/>
      <c r="F238">
        <f t="shared" si="81"/>
        <v>0</v>
      </c>
      <c r="G238">
        <f t="shared" si="82"/>
        <v>0</v>
      </c>
      <c r="H238">
        <f t="shared" si="83"/>
        <v>0</v>
      </c>
      <c r="I238">
        <f t="shared" si="84"/>
        <v>0</v>
      </c>
      <c r="L238" s="10">
        <v>48</v>
      </c>
      <c r="M238" s="7"/>
      <c r="N238" s="7"/>
      <c r="O238" s="7"/>
      <c r="P238" s="7"/>
      <c r="R238">
        <f t="shared" si="71"/>
        <v>0</v>
      </c>
      <c r="S238" t="e">
        <f t="shared" si="72"/>
        <v>#DIV/0!</v>
      </c>
      <c r="T238">
        <f t="shared" si="73"/>
        <v>0</v>
      </c>
      <c r="U238" s="5"/>
      <c r="V238">
        <f t="shared" si="74"/>
        <v>0</v>
      </c>
      <c r="W238" t="e">
        <f t="shared" si="75"/>
        <v>#DIV/0!</v>
      </c>
      <c r="X238" t="e">
        <f t="shared" si="76"/>
        <v>#DIV/0!</v>
      </c>
      <c r="Y238" t="e">
        <f t="shared" si="66"/>
        <v>#DIV/0!</v>
      </c>
    </row>
    <row r="239" spans="1:25" x14ac:dyDescent="0.2">
      <c r="A239">
        <v>49</v>
      </c>
      <c r="B239" s="19"/>
      <c r="C239" s="19"/>
      <c r="D239" s="19"/>
      <c r="E239" s="19"/>
      <c r="F239">
        <f t="shared" si="81"/>
        <v>0</v>
      </c>
      <c r="G239">
        <f t="shared" si="82"/>
        <v>0</v>
      </c>
      <c r="H239">
        <f t="shared" si="83"/>
        <v>0</v>
      </c>
      <c r="I239">
        <f t="shared" si="84"/>
        <v>0</v>
      </c>
      <c r="L239" s="10">
        <v>49</v>
      </c>
      <c r="M239" s="7"/>
      <c r="N239" s="7"/>
      <c r="O239" s="7"/>
      <c r="P239" s="7"/>
      <c r="R239">
        <f t="shared" si="71"/>
        <v>0</v>
      </c>
      <c r="S239" t="e">
        <f t="shared" si="72"/>
        <v>#DIV/0!</v>
      </c>
      <c r="T239">
        <f t="shared" si="73"/>
        <v>0</v>
      </c>
      <c r="U239" s="5"/>
      <c r="V239">
        <f t="shared" si="74"/>
        <v>0</v>
      </c>
      <c r="W239" t="e">
        <f t="shared" si="75"/>
        <v>#DIV/0!</v>
      </c>
      <c r="X239" t="e">
        <f t="shared" si="76"/>
        <v>#DIV/0!</v>
      </c>
      <c r="Y239" t="e">
        <f t="shared" si="66"/>
        <v>#DIV/0!</v>
      </c>
    </row>
    <row r="240" spans="1:25" x14ac:dyDescent="0.2">
      <c r="A240">
        <v>50</v>
      </c>
      <c r="B240" s="19"/>
      <c r="C240" s="19"/>
      <c r="D240" s="19"/>
      <c r="E240" s="19"/>
      <c r="F240">
        <f t="shared" si="81"/>
        <v>0</v>
      </c>
      <c r="G240">
        <f t="shared" si="82"/>
        <v>0</v>
      </c>
      <c r="H240">
        <f t="shared" si="83"/>
        <v>0</v>
      </c>
      <c r="I240">
        <f t="shared" si="84"/>
        <v>0</v>
      </c>
      <c r="L240" s="10">
        <v>50</v>
      </c>
      <c r="M240" s="7"/>
      <c r="N240" s="7"/>
      <c r="O240" s="7"/>
      <c r="P240" s="7"/>
      <c r="R240">
        <f t="shared" si="71"/>
        <v>0</v>
      </c>
      <c r="S240" t="e">
        <f t="shared" si="72"/>
        <v>#DIV/0!</v>
      </c>
      <c r="T240">
        <f t="shared" si="73"/>
        <v>0</v>
      </c>
      <c r="U240" s="5"/>
      <c r="V240">
        <f t="shared" si="74"/>
        <v>0</v>
      </c>
      <c r="W240" t="e">
        <f t="shared" si="75"/>
        <v>#DIV/0!</v>
      </c>
      <c r="X240" t="e">
        <f t="shared" si="76"/>
        <v>#DIV/0!</v>
      </c>
      <c r="Y240" t="e">
        <f t="shared" si="66"/>
        <v>#DIV/0!</v>
      </c>
    </row>
    <row r="241" spans="1:25" x14ac:dyDescent="0.2">
      <c r="A241">
        <v>51</v>
      </c>
      <c r="B241" s="19"/>
      <c r="C241" s="19"/>
      <c r="D241" s="19"/>
      <c r="E241" s="19"/>
      <c r="F241">
        <f t="shared" si="81"/>
        <v>0</v>
      </c>
      <c r="G241">
        <f t="shared" si="82"/>
        <v>0</v>
      </c>
      <c r="H241">
        <f t="shared" si="83"/>
        <v>0</v>
      </c>
      <c r="I241">
        <f t="shared" si="84"/>
        <v>0</v>
      </c>
      <c r="L241" s="10">
        <v>51</v>
      </c>
      <c r="M241" s="7"/>
      <c r="N241" s="7"/>
      <c r="O241" s="7"/>
      <c r="P241" s="7"/>
      <c r="R241">
        <f t="shared" si="71"/>
        <v>0</v>
      </c>
      <c r="S241" t="e">
        <f t="shared" si="72"/>
        <v>#DIV/0!</v>
      </c>
      <c r="T241">
        <f t="shared" si="73"/>
        <v>0</v>
      </c>
      <c r="U241" s="5"/>
      <c r="V241">
        <f t="shared" si="74"/>
        <v>0</v>
      </c>
      <c r="W241" t="e">
        <f t="shared" si="75"/>
        <v>#DIV/0!</v>
      </c>
      <c r="X241" t="e">
        <f t="shared" si="76"/>
        <v>#DIV/0!</v>
      </c>
      <c r="Y241" t="e">
        <f t="shared" si="66"/>
        <v>#DIV/0!</v>
      </c>
    </row>
    <row r="242" spans="1:25" x14ac:dyDescent="0.2">
      <c r="A242">
        <v>52</v>
      </c>
      <c r="B242" s="19"/>
      <c r="C242" s="19"/>
      <c r="D242" s="19"/>
      <c r="E242" s="19"/>
      <c r="F242">
        <f t="shared" si="81"/>
        <v>0</v>
      </c>
      <c r="G242">
        <f t="shared" si="82"/>
        <v>0</v>
      </c>
      <c r="H242">
        <f t="shared" si="83"/>
        <v>0</v>
      </c>
      <c r="I242">
        <f t="shared" si="84"/>
        <v>0</v>
      </c>
      <c r="L242" s="10">
        <v>52</v>
      </c>
      <c r="M242" s="7"/>
      <c r="N242" s="7"/>
      <c r="O242" s="7"/>
      <c r="P242" s="7"/>
      <c r="R242">
        <f t="shared" si="71"/>
        <v>0</v>
      </c>
      <c r="S242" t="e">
        <f t="shared" si="72"/>
        <v>#DIV/0!</v>
      </c>
      <c r="T242">
        <f t="shared" si="73"/>
        <v>0</v>
      </c>
      <c r="U242" s="5"/>
      <c r="V242">
        <f t="shared" si="74"/>
        <v>0</v>
      </c>
      <c r="W242" t="e">
        <f t="shared" si="75"/>
        <v>#DIV/0!</v>
      </c>
      <c r="X242" t="e">
        <f t="shared" si="76"/>
        <v>#DIV/0!</v>
      </c>
      <c r="Y242" t="e">
        <f t="shared" si="66"/>
        <v>#DIV/0!</v>
      </c>
    </row>
    <row r="243" spans="1:25" x14ac:dyDescent="0.2">
      <c r="A243">
        <v>53</v>
      </c>
      <c r="B243" s="19"/>
      <c r="C243" s="19"/>
      <c r="D243" s="19"/>
      <c r="E243" s="19"/>
      <c r="F243">
        <f t="shared" si="81"/>
        <v>0</v>
      </c>
      <c r="G243">
        <f t="shared" si="82"/>
        <v>0</v>
      </c>
      <c r="H243">
        <f t="shared" si="83"/>
        <v>0</v>
      </c>
      <c r="I243">
        <f t="shared" si="84"/>
        <v>0</v>
      </c>
      <c r="L243" s="10">
        <v>53</v>
      </c>
      <c r="M243" s="7"/>
      <c r="N243" s="7"/>
      <c r="O243" s="7"/>
      <c r="P243" s="7"/>
      <c r="R243">
        <f t="shared" si="71"/>
        <v>0</v>
      </c>
      <c r="S243" t="e">
        <f t="shared" si="72"/>
        <v>#DIV/0!</v>
      </c>
      <c r="T243">
        <f t="shared" si="73"/>
        <v>0</v>
      </c>
      <c r="U243" s="5"/>
      <c r="V243">
        <f t="shared" si="74"/>
        <v>0</v>
      </c>
      <c r="W243" t="e">
        <f t="shared" si="75"/>
        <v>#DIV/0!</v>
      </c>
      <c r="X243" t="e">
        <f t="shared" si="76"/>
        <v>#DIV/0!</v>
      </c>
      <c r="Y243" t="e">
        <f t="shared" si="66"/>
        <v>#DIV/0!</v>
      </c>
    </row>
    <row r="244" spans="1:25" x14ac:dyDescent="0.2">
      <c r="A244">
        <v>54</v>
      </c>
      <c r="B244" s="19"/>
      <c r="C244" s="19"/>
      <c r="D244" s="19"/>
      <c r="E244" s="19"/>
      <c r="F244">
        <f t="shared" si="81"/>
        <v>0</v>
      </c>
      <c r="G244">
        <f t="shared" si="82"/>
        <v>0</v>
      </c>
      <c r="H244">
        <f t="shared" si="83"/>
        <v>0</v>
      </c>
      <c r="I244">
        <f t="shared" si="84"/>
        <v>0</v>
      </c>
      <c r="L244" s="10">
        <v>54</v>
      </c>
      <c r="M244" s="7"/>
      <c r="N244" s="7"/>
      <c r="O244" s="7"/>
      <c r="P244" s="7"/>
      <c r="R244">
        <f t="shared" si="71"/>
        <v>0</v>
      </c>
      <c r="S244" t="e">
        <f t="shared" si="72"/>
        <v>#DIV/0!</v>
      </c>
      <c r="T244">
        <f t="shared" si="73"/>
        <v>0</v>
      </c>
      <c r="U244" s="5"/>
      <c r="V244">
        <f t="shared" si="74"/>
        <v>0</v>
      </c>
      <c r="W244" t="e">
        <f t="shared" si="75"/>
        <v>#DIV/0!</v>
      </c>
      <c r="X244" t="e">
        <f t="shared" si="76"/>
        <v>#DIV/0!</v>
      </c>
      <c r="Y244" t="e">
        <f t="shared" si="66"/>
        <v>#DIV/0!</v>
      </c>
    </row>
    <row r="245" spans="1:25" x14ac:dyDescent="0.2">
      <c r="A245">
        <v>55</v>
      </c>
      <c r="B245" s="19"/>
      <c r="C245" s="19"/>
      <c r="D245" s="19"/>
      <c r="E245" s="19"/>
      <c r="F245">
        <f t="shared" si="81"/>
        <v>0</v>
      </c>
      <c r="G245">
        <f t="shared" si="82"/>
        <v>0</v>
      </c>
      <c r="H245">
        <f t="shared" si="83"/>
        <v>0</v>
      </c>
      <c r="I245">
        <f t="shared" si="84"/>
        <v>0</v>
      </c>
      <c r="L245" s="10">
        <v>55</v>
      </c>
      <c r="M245" s="7"/>
      <c r="N245" s="7"/>
      <c r="O245" s="7"/>
      <c r="P245" s="7"/>
      <c r="R245">
        <f t="shared" si="71"/>
        <v>0</v>
      </c>
      <c r="S245" t="e">
        <f t="shared" si="72"/>
        <v>#DIV/0!</v>
      </c>
      <c r="T245">
        <f t="shared" si="73"/>
        <v>0</v>
      </c>
      <c r="U245" s="5"/>
      <c r="V245">
        <f t="shared" si="74"/>
        <v>0</v>
      </c>
      <c r="W245" t="e">
        <f t="shared" si="75"/>
        <v>#DIV/0!</v>
      </c>
      <c r="X245" t="e">
        <f t="shared" si="76"/>
        <v>#DIV/0!</v>
      </c>
      <c r="Y245" t="e">
        <f t="shared" si="66"/>
        <v>#DIV/0!</v>
      </c>
    </row>
    <row r="246" spans="1:25" x14ac:dyDescent="0.2">
      <c r="A246">
        <v>56</v>
      </c>
      <c r="B246" s="19"/>
      <c r="C246" s="19"/>
      <c r="D246" s="19"/>
      <c r="E246" s="19"/>
      <c r="F246">
        <f t="shared" si="81"/>
        <v>0</v>
      </c>
      <c r="G246">
        <f t="shared" si="82"/>
        <v>0</v>
      </c>
      <c r="H246">
        <f t="shared" si="83"/>
        <v>0</v>
      </c>
      <c r="I246">
        <f t="shared" si="84"/>
        <v>0</v>
      </c>
      <c r="L246" s="10">
        <v>56</v>
      </c>
      <c r="M246" s="7"/>
      <c r="N246" s="7"/>
      <c r="O246" s="7"/>
      <c r="P246" s="7"/>
      <c r="R246">
        <f t="shared" si="71"/>
        <v>0</v>
      </c>
      <c r="S246" t="e">
        <f t="shared" si="72"/>
        <v>#DIV/0!</v>
      </c>
      <c r="T246">
        <f t="shared" si="73"/>
        <v>0</v>
      </c>
      <c r="U246" s="5"/>
      <c r="V246">
        <f t="shared" si="74"/>
        <v>0</v>
      </c>
      <c r="W246" t="e">
        <f t="shared" si="75"/>
        <v>#DIV/0!</v>
      </c>
      <c r="X246" t="e">
        <f t="shared" si="76"/>
        <v>#DIV/0!</v>
      </c>
      <c r="Y246" t="e">
        <f t="shared" si="66"/>
        <v>#DIV/0!</v>
      </c>
    </row>
    <row r="247" spans="1:25" x14ac:dyDescent="0.2">
      <c r="A247">
        <v>57</v>
      </c>
      <c r="B247" s="19"/>
      <c r="C247" s="19"/>
      <c r="D247" s="19"/>
      <c r="E247" s="19"/>
      <c r="F247">
        <f t="shared" si="81"/>
        <v>0</v>
      </c>
      <c r="G247">
        <f t="shared" si="82"/>
        <v>0</v>
      </c>
      <c r="H247">
        <f t="shared" si="83"/>
        <v>0</v>
      </c>
      <c r="I247">
        <f t="shared" si="84"/>
        <v>0</v>
      </c>
      <c r="L247" s="10">
        <v>57</v>
      </c>
      <c r="M247" s="7"/>
      <c r="N247" s="7"/>
      <c r="O247" s="7"/>
      <c r="P247" s="7"/>
      <c r="R247">
        <f t="shared" si="71"/>
        <v>0</v>
      </c>
      <c r="S247" t="e">
        <f t="shared" si="72"/>
        <v>#DIV/0!</v>
      </c>
      <c r="T247">
        <f t="shared" si="73"/>
        <v>0</v>
      </c>
      <c r="U247" s="5"/>
      <c r="V247">
        <f t="shared" si="74"/>
        <v>0</v>
      </c>
      <c r="W247" t="e">
        <f t="shared" si="75"/>
        <v>#DIV/0!</v>
      </c>
      <c r="X247" t="e">
        <f t="shared" si="76"/>
        <v>#DIV/0!</v>
      </c>
      <c r="Y247" t="e">
        <f t="shared" si="66"/>
        <v>#DIV/0!</v>
      </c>
    </row>
    <row r="248" spans="1:25" x14ac:dyDescent="0.2">
      <c r="A248">
        <v>58</v>
      </c>
      <c r="B248" s="19"/>
      <c r="C248" s="19"/>
      <c r="D248" s="19"/>
      <c r="E248" s="19"/>
      <c r="F248">
        <f t="shared" si="81"/>
        <v>0</v>
      </c>
      <c r="G248">
        <f t="shared" si="82"/>
        <v>0</v>
      </c>
      <c r="H248">
        <f t="shared" si="83"/>
        <v>0</v>
      </c>
      <c r="I248">
        <f t="shared" si="84"/>
        <v>0</v>
      </c>
      <c r="L248" s="10">
        <v>58</v>
      </c>
      <c r="M248" s="7"/>
      <c r="N248" s="7"/>
      <c r="O248" s="7"/>
      <c r="P248" s="7"/>
      <c r="R248">
        <f t="shared" si="71"/>
        <v>0</v>
      </c>
      <c r="S248" t="e">
        <f t="shared" si="72"/>
        <v>#DIV/0!</v>
      </c>
      <c r="T248">
        <f t="shared" si="73"/>
        <v>0</v>
      </c>
      <c r="U248" s="5"/>
      <c r="V248">
        <f t="shared" si="74"/>
        <v>0</v>
      </c>
      <c r="W248" t="e">
        <f t="shared" si="75"/>
        <v>#DIV/0!</v>
      </c>
      <c r="X248" t="e">
        <f t="shared" si="76"/>
        <v>#DIV/0!</v>
      </c>
      <c r="Y248" t="e">
        <f t="shared" si="66"/>
        <v>#DIV/0!</v>
      </c>
    </row>
    <row r="249" spans="1:25" x14ac:dyDescent="0.2">
      <c r="A249">
        <v>59</v>
      </c>
      <c r="B249" s="19"/>
      <c r="C249" s="19"/>
      <c r="D249" s="19"/>
      <c r="E249" s="19"/>
      <c r="F249">
        <f t="shared" si="81"/>
        <v>0</v>
      </c>
      <c r="G249">
        <f t="shared" si="82"/>
        <v>0</v>
      </c>
      <c r="H249">
        <f t="shared" si="83"/>
        <v>0</v>
      </c>
      <c r="I249">
        <f t="shared" si="84"/>
        <v>0</v>
      </c>
      <c r="L249" s="10">
        <v>59</v>
      </c>
      <c r="M249" s="7"/>
      <c r="N249" s="7"/>
      <c r="O249" s="7"/>
      <c r="P249" s="7"/>
      <c r="R249">
        <f t="shared" si="71"/>
        <v>0</v>
      </c>
      <c r="S249" t="e">
        <f t="shared" si="72"/>
        <v>#DIV/0!</v>
      </c>
      <c r="T249">
        <f t="shared" si="73"/>
        <v>0</v>
      </c>
      <c r="U249" s="5"/>
      <c r="V249">
        <f t="shared" si="74"/>
        <v>0</v>
      </c>
      <c r="W249" t="e">
        <f t="shared" si="75"/>
        <v>#DIV/0!</v>
      </c>
      <c r="X249" t="e">
        <f t="shared" si="76"/>
        <v>#DIV/0!</v>
      </c>
      <c r="Y249" t="e">
        <f t="shared" si="66"/>
        <v>#DIV/0!</v>
      </c>
    </row>
    <row r="250" spans="1:25" x14ac:dyDescent="0.2">
      <c r="A250">
        <v>60</v>
      </c>
      <c r="B250" s="19"/>
      <c r="C250" s="19"/>
      <c r="D250" s="19"/>
      <c r="E250" s="19"/>
      <c r="F250">
        <f t="shared" si="81"/>
        <v>0</v>
      </c>
      <c r="G250">
        <f t="shared" si="82"/>
        <v>0</v>
      </c>
      <c r="H250">
        <f t="shared" si="83"/>
        <v>0</v>
      </c>
      <c r="I250">
        <f t="shared" si="84"/>
        <v>0</v>
      </c>
      <c r="L250" s="10">
        <v>60</v>
      </c>
      <c r="M250" s="7"/>
      <c r="N250" s="7"/>
      <c r="O250" s="7"/>
      <c r="P250" s="7"/>
      <c r="R250">
        <f t="shared" si="71"/>
        <v>0</v>
      </c>
      <c r="S250" t="e">
        <f t="shared" si="72"/>
        <v>#DIV/0!</v>
      </c>
      <c r="T250">
        <f t="shared" si="73"/>
        <v>0</v>
      </c>
      <c r="U250" s="5"/>
      <c r="V250">
        <f t="shared" si="74"/>
        <v>0</v>
      </c>
      <c r="W250" t="e">
        <f t="shared" si="75"/>
        <v>#DIV/0!</v>
      </c>
      <c r="X250" t="e">
        <f t="shared" si="76"/>
        <v>#DIV/0!</v>
      </c>
      <c r="Y250" t="e">
        <f t="shared" si="66"/>
        <v>#DIV/0!</v>
      </c>
    </row>
    <row r="251" spans="1:25" x14ac:dyDescent="0.2">
      <c r="A251">
        <v>61</v>
      </c>
      <c r="B251" s="19"/>
      <c r="C251" s="19"/>
      <c r="D251" s="19"/>
      <c r="E251" s="19"/>
      <c r="F251">
        <f t="shared" si="81"/>
        <v>0</v>
      </c>
      <c r="G251">
        <f t="shared" si="82"/>
        <v>0</v>
      </c>
      <c r="H251">
        <f t="shared" si="83"/>
        <v>0</v>
      </c>
      <c r="I251">
        <f t="shared" si="84"/>
        <v>0</v>
      </c>
      <c r="L251" s="10">
        <v>61</v>
      </c>
      <c r="M251" s="7"/>
      <c r="N251" s="7"/>
      <c r="O251" s="7"/>
      <c r="P251" s="7"/>
      <c r="R251">
        <f t="shared" si="71"/>
        <v>0</v>
      </c>
      <c r="S251" t="e">
        <f t="shared" si="72"/>
        <v>#DIV/0!</v>
      </c>
      <c r="T251">
        <f t="shared" si="73"/>
        <v>0</v>
      </c>
      <c r="U251" s="5"/>
      <c r="V251">
        <f t="shared" si="74"/>
        <v>0</v>
      </c>
      <c r="W251" t="e">
        <f t="shared" si="75"/>
        <v>#DIV/0!</v>
      </c>
      <c r="X251" t="e">
        <f t="shared" si="76"/>
        <v>#DIV/0!</v>
      </c>
      <c r="Y251" t="e">
        <f t="shared" si="66"/>
        <v>#DIV/0!</v>
      </c>
    </row>
    <row r="252" spans="1:25" x14ac:dyDescent="0.2">
      <c r="A252">
        <v>62</v>
      </c>
      <c r="B252" s="19"/>
      <c r="C252" s="19"/>
      <c r="D252" s="19"/>
      <c r="E252" s="19"/>
      <c r="F252">
        <f t="shared" si="81"/>
        <v>0</v>
      </c>
      <c r="G252">
        <f t="shared" si="82"/>
        <v>0</v>
      </c>
      <c r="H252">
        <f t="shared" si="83"/>
        <v>0</v>
      </c>
      <c r="I252">
        <f t="shared" si="84"/>
        <v>0</v>
      </c>
      <c r="L252" s="10">
        <v>62</v>
      </c>
      <c r="M252" s="7"/>
      <c r="N252" s="7"/>
      <c r="O252" s="7"/>
      <c r="P252" s="7"/>
      <c r="R252">
        <f t="shared" si="71"/>
        <v>0</v>
      </c>
      <c r="S252" t="e">
        <f t="shared" si="72"/>
        <v>#DIV/0!</v>
      </c>
      <c r="T252">
        <f t="shared" si="73"/>
        <v>0</v>
      </c>
      <c r="U252" s="5"/>
      <c r="V252">
        <f t="shared" si="74"/>
        <v>0</v>
      </c>
      <c r="W252" t="e">
        <f t="shared" si="75"/>
        <v>#DIV/0!</v>
      </c>
      <c r="X252" t="e">
        <f t="shared" si="76"/>
        <v>#DIV/0!</v>
      </c>
      <c r="Y252" t="e">
        <f t="shared" si="66"/>
        <v>#DIV/0!</v>
      </c>
    </row>
    <row r="253" spans="1:25" x14ac:dyDescent="0.2">
      <c r="A253">
        <v>63</v>
      </c>
      <c r="B253" s="19"/>
      <c r="C253" s="19"/>
      <c r="D253" s="19"/>
      <c r="E253" s="19"/>
      <c r="F253">
        <f t="shared" si="81"/>
        <v>0</v>
      </c>
      <c r="G253">
        <f t="shared" si="82"/>
        <v>0</v>
      </c>
      <c r="H253">
        <f t="shared" si="83"/>
        <v>0</v>
      </c>
      <c r="I253">
        <f t="shared" si="84"/>
        <v>0</v>
      </c>
      <c r="L253" s="10">
        <v>63</v>
      </c>
      <c r="M253" s="7"/>
      <c r="N253" s="7"/>
      <c r="O253" s="7"/>
      <c r="P253" s="7"/>
      <c r="R253">
        <f t="shared" si="71"/>
        <v>0</v>
      </c>
      <c r="S253" t="e">
        <f t="shared" si="72"/>
        <v>#DIV/0!</v>
      </c>
      <c r="T253">
        <f t="shared" si="73"/>
        <v>0</v>
      </c>
      <c r="U253" s="5"/>
      <c r="V253">
        <f t="shared" si="74"/>
        <v>0</v>
      </c>
      <c r="W253" t="e">
        <f t="shared" si="75"/>
        <v>#DIV/0!</v>
      </c>
      <c r="X253" t="e">
        <f t="shared" si="76"/>
        <v>#DIV/0!</v>
      </c>
      <c r="Y253" t="e">
        <f t="shared" si="66"/>
        <v>#DIV/0!</v>
      </c>
    </row>
    <row r="254" spans="1:25" x14ac:dyDescent="0.2">
      <c r="A254">
        <v>64</v>
      </c>
      <c r="B254" s="19"/>
      <c r="C254" s="19"/>
      <c r="D254" s="19"/>
      <c r="E254" s="19"/>
      <c r="F254">
        <f t="shared" si="81"/>
        <v>0</v>
      </c>
      <c r="G254">
        <f t="shared" si="82"/>
        <v>0</v>
      </c>
      <c r="H254">
        <f t="shared" si="83"/>
        <v>0</v>
      </c>
      <c r="I254">
        <f t="shared" si="84"/>
        <v>0</v>
      </c>
      <c r="L254" s="10">
        <v>64</v>
      </c>
      <c r="M254" s="7"/>
      <c r="N254" s="7"/>
      <c r="O254" s="7"/>
      <c r="P254" s="7"/>
      <c r="R254">
        <f t="shared" si="71"/>
        <v>0</v>
      </c>
      <c r="S254" t="e">
        <f t="shared" si="72"/>
        <v>#DIV/0!</v>
      </c>
      <c r="T254">
        <f t="shared" si="73"/>
        <v>0</v>
      </c>
      <c r="U254" s="5"/>
      <c r="V254">
        <f t="shared" si="74"/>
        <v>0</v>
      </c>
      <c r="W254" t="e">
        <f t="shared" si="75"/>
        <v>#DIV/0!</v>
      </c>
      <c r="X254" t="e">
        <f t="shared" si="76"/>
        <v>#DIV/0!</v>
      </c>
      <c r="Y254" t="e">
        <f t="shared" si="66"/>
        <v>#DIV/0!</v>
      </c>
    </row>
    <row r="255" spans="1:25" x14ac:dyDescent="0.2">
      <c r="A255">
        <v>65</v>
      </c>
      <c r="B255" s="19"/>
      <c r="C255" s="19"/>
      <c r="D255" s="19"/>
      <c r="E255" s="19"/>
      <c r="F255">
        <f t="shared" si="81"/>
        <v>0</v>
      </c>
      <c r="G255">
        <f t="shared" si="82"/>
        <v>0</v>
      </c>
      <c r="H255">
        <f t="shared" si="83"/>
        <v>0</v>
      </c>
      <c r="I255">
        <f t="shared" si="84"/>
        <v>0</v>
      </c>
      <c r="L255" s="10">
        <v>65</v>
      </c>
      <c r="M255" s="7"/>
      <c r="N255" s="7"/>
      <c r="O255" s="7"/>
      <c r="P255" s="7"/>
      <c r="R255">
        <f t="shared" si="71"/>
        <v>0</v>
      </c>
      <c r="S255" t="e">
        <f t="shared" si="72"/>
        <v>#DIV/0!</v>
      </c>
      <c r="T255">
        <f t="shared" si="73"/>
        <v>0</v>
      </c>
      <c r="U255" s="5"/>
      <c r="V255">
        <f t="shared" si="74"/>
        <v>0</v>
      </c>
      <c r="W255" t="e">
        <f t="shared" si="75"/>
        <v>#DIV/0!</v>
      </c>
      <c r="X255" t="e">
        <f t="shared" si="76"/>
        <v>#DIV/0!</v>
      </c>
      <c r="Y255" t="e">
        <f t="shared" ref="Y255:Y280" si="85">X255/1000000</f>
        <v>#DIV/0!</v>
      </c>
    </row>
    <row r="256" spans="1:25" x14ac:dyDescent="0.2">
      <c r="A256">
        <v>66</v>
      </c>
      <c r="B256" s="19"/>
      <c r="C256" s="19"/>
      <c r="D256" s="19"/>
      <c r="E256" s="19"/>
      <c r="F256">
        <f t="shared" si="81"/>
        <v>0</v>
      </c>
      <c r="G256">
        <f t="shared" si="82"/>
        <v>0</v>
      </c>
      <c r="H256">
        <f t="shared" si="83"/>
        <v>0</v>
      </c>
      <c r="I256">
        <f t="shared" si="84"/>
        <v>0</v>
      </c>
      <c r="L256" s="10">
        <v>66</v>
      </c>
      <c r="M256" s="7"/>
      <c r="N256" s="7"/>
      <c r="O256" s="7"/>
      <c r="P256" s="7"/>
      <c r="R256">
        <f t="shared" ref="R256:R280" si="86">M256</f>
        <v>0</v>
      </c>
      <c r="S256" t="e">
        <f t="shared" ref="S256:S280" si="87">IF(P256="p",1,(1-(N256/R$186))*R256+1)</f>
        <v>#DIV/0!</v>
      </c>
      <c r="T256">
        <f t="shared" ref="T256:T280" si="88">N256</f>
        <v>0</v>
      </c>
      <c r="U256" s="5"/>
      <c r="V256">
        <f t="shared" ref="V256:V280" si="89">PI()*((R256/2)*(R256/2))</f>
        <v>0</v>
      </c>
      <c r="W256" t="e">
        <f t="shared" ref="W256:W280" si="90">PI()*((S256/2)*(S256/2))</f>
        <v>#DIV/0!</v>
      </c>
      <c r="X256" t="e">
        <f t="shared" ref="X256:X280" si="91">(T256*100)*(V256+W256+(SQRT(V256*W256)))/3</f>
        <v>#DIV/0!</v>
      </c>
      <c r="Y256" t="e">
        <f t="shared" si="85"/>
        <v>#DIV/0!</v>
      </c>
    </row>
    <row r="257" spans="1:25" x14ac:dyDescent="0.2">
      <c r="A257">
        <v>67</v>
      </c>
      <c r="B257" s="19"/>
      <c r="C257" s="19"/>
      <c r="D257" s="19"/>
      <c r="E257" s="19"/>
      <c r="F257">
        <f t="shared" si="81"/>
        <v>0</v>
      </c>
      <c r="G257">
        <f t="shared" si="82"/>
        <v>0</v>
      </c>
      <c r="H257">
        <f t="shared" si="83"/>
        <v>0</v>
      </c>
      <c r="I257">
        <f t="shared" si="84"/>
        <v>0</v>
      </c>
      <c r="L257" s="10">
        <v>67</v>
      </c>
      <c r="M257" s="7"/>
      <c r="N257" s="7"/>
      <c r="O257" s="7"/>
      <c r="P257" s="7"/>
      <c r="R257">
        <f t="shared" si="86"/>
        <v>0</v>
      </c>
      <c r="S257" t="e">
        <f t="shared" si="87"/>
        <v>#DIV/0!</v>
      </c>
      <c r="T257">
        <f t="shared" si="88"/>
        <v>0</v>
      </c>
      <c r="U257" s="5"/>
      <c r="V257">
        <f t="shared" si="89"/>
        <v>0</v>
      </c>
      <c r="W257" t="e">
        <f t="shared" si="90"/>
        <v>#DIV/0!</v>
      </c>
      <c r="X257" t="e">
        <f t="shared" si="91"/>
        <v>#DIV/0!</v>
      </c>
      <c r="Y257" t="e">
        <f t="shared" si="85"/>
        <v>#DIV/0!</v>
      </c>
    </row>
    <row r="258" spans="1:25" x14ac:dyDescent="0.2">
      <c r="A258">
        <v>68</v>
      </c>
      <c r="B258" s="19"/>
      <c r="C258" s="19"/>
      <c r="D258" s="19"/>
      <c r="E258" s="19"/>
      <c r="F258">
        <f t="shared" si="81"/>
        <v>0</v>
      </c>
      <c r="G258">
        <f t="shared" si="82"/>
        <v>0</v>
      </c>
      <c r="H258">
        <f t="shared" si="83"/>
        <v>0</v>
      </c>
      <c r="I258">
        <f t="shared" si="84"/>
        <v>0</v>
      </c>
      <c r="L258" s="10">
        <v>68</v>
      </c>
      <c r="M258" s="7"/>
      <c r="N258" s="7"/>
      <c r="O258" s="7"/>
      <c r="P258" s="7"/>
      <c r="R258">
        <f t="shared" si="86"/>
        <v>0</v>
      </c>
      <c r="S258" t="e">
        <f t="shared" si="87"/>
        <v>#DIV/0!</v>
      </c>
      <c r="T258">
        <f t="shared" si="88"/>
        <v>0</v>
      </c>
      <c r="U258" s="5"/>
      <c r="V258">
        <f t="shared" si="89"/>
        <v>0</v>
      </c>
      <c r="W258" t="e">
        <f t="shared" si="90"/>
        <v>#DIV/0!</v>
      </c>
      <c r="X258" t="e">
        <f t="shared" si="91"/>
        <v>#DIV/0!</v>
      </c>
      <c r="Y258" t="e">
        <f t="shared" si="85"/>
        <v>#DIV/0!</v>
      </c>
    </row>
    <row r="259" spans="1:25" x14ac:dyDescent="0.2">
      <c r="A259">
        <v>69</v>
      </c>
      <c r="B259" s="19"/>
      <c r="C259" s="19"/>
      <c r="D259" s="19"/>
      <c r="E259" s="19"/>
      <c r="F259">
        <f t="shared" si="81"/>
        <v>0</v>
      </c>
      <c r="G259">
        <f t="shared" si="82"/>
        <v>0</v>
      </c>
      <c r="H259">
        <f t="shared" si="83"/>
        <v>0</v>
      </c>
      <c r="I259">
        <f t="shared" si="84"/>
        <v>0</v>
      </c>
      <c r="L259" s="10">
        <v>69</v>
      </c>
      <c r="M259" s="7"/>
      <c r="N259" s="7"/>
      <c r="O259" s="7"/>
      <c r="P259" s="7"/>
      <c r="R259">
        <f t="shared" si="86"/>
        <v>0</v>
      </c>
      <c r="S259" t="e">
        <f t="shared" si="87"/>
        <v>#DIV/0!</v>
      </c>
      <c r="T259">
        <f t="shared" si="88"/>
        <v>0</v>
      </c>
      <c r="U259" s="5"/>
      <c r="V259">
        <f t="shared" si="89"/>
        <v>0</v>
      </c>
      <c r="W259" t="e">
        <f t="shared" si="90"/>
        <v>#DIV/0!</v>
      </c>
      <c r="X259" t="e">
        <f t="shared" si="91"/>
        <v>#DIV/0!</v>
      </c>
      <c r="Y259" t="e">
        <f t="shared" si="85"/>
        <v>#DIV/0!</v>
      </c>
    </row>
    <row r="260" spans="1:25" x14ac:dyDescent="0.2">
      <c r="A260">
        <v>70</v>
      </c>
      <c r="B260" s="19"/>
      <c r="C260" s="19"/>
      <c r="D260" s="19"/>
      <c r="E260" s="19"/>
      <c r="F260">
        <f t="shared" si="81"/>
        <v>0</v>
      </c>
      <c r="G260">
        <f t="shared" si="82"/>
        <v>0</v>
      </c>
      <c r="H260">
        <f t="shared" si="83"/>
        <v>0</v>
      </c>
      <c r="I260">
        <f t="shared" si="84"/>
        <v>0</v>
      </c>
      <c r="L260" s="10">
        <v>70</v>
      </c>
      <c r="M260" s="7"/>
      <c r="N260" s="7"/>
      <c r="O260" s="7"/>
      <c r="P260" s="7"/>
      <c r="R260">
        <f t="shared" si="86"/>
        <v>0</v>
      </c>
      <c r="S260" t="e">
        <f t="shared" si="87"/>
        <v>#DIV/0!</v>
      </c>
      <c r="T260">
        <f t="shared" si="88"/>
        <v>0</v>
      </c>
      <c r="U260" s="5"/>
      <c r="V260">
        <f t="shared" si="89"/>
        <v>0</v>
      </c>
      <c r="W260" t="e">
        <f t="shared" si="90"/>
        <v>#DIV/0!</v>
      </c>
      <c r="X260" t="e">
        <f t="shared" si="91"/>
        <v>#DIV/0!</v>
      </c>
      <c r="Y260" t="e">
        <f t="shared" si="85"/>
        <v>#DIV/0!</v>
      </c>
    </row>
    <row r="261" spans="1:25" x14ac:dyDescent="0.2">
      <c r="A261">
        <v>71</v>
      </c>
      <c r="B261" s="19"/>
      <c r="C261" s="19"/>
      <c r="D261" s="19"/>
      <c r="E261" s="19"/>
      <c r="F261">
        <f t="shared" si="81"/>
        <v>0</v>
      </c>
      <c r="G261">
        <f t="shared" si="82"/>
        <v>0</v>
      </c>
      <c r="H261">
        <f t="shared" si="83"/>
        <v>0</v>
      </c>
      <c r="I261">
        <f t="shared" si="84"/>
        <v>0</v>
      </c>
      <c r="L261" s="10">
        <v>71</v>
      </c>
      <c r="M261" s="7"/>
      <c r="N261" s="7"/>
      <c r="O261" s="7"/>
      <c r="P261" s="7"/>
      <c r="R261">
        <f t="shared" si="86"/>
        <v>0</v>
      </c>
      <c r="S261" t="e">
        <f t="shared" si="87"/>
        <v>#DIV/0!</v>
      </c>
      <c r="T261">
        <f t="shared" si="88"/>
        <v>0</v>
      </c>
      <c r="U261" s="5"/>
      <c r="V261">
        <f t="shared" si="89"/>
        <v>0</v>
      </c>
      <c r="W261" t="e">
        <f t="shared" si="90"/>
        <v>#DIV/0!</v>
      </c>
      <c r="X261" t="e">
        <f t="shared" si="91"/>
        <v>#DIV/0!</v>
      </c>
      <c r="Y261" t="e">
        <f t="shared" si="85"/>
        <v>#DIV/0!</v>
      </c>
    </row>
    <row r="262" spans="1:25" x14ac:dyDescent="0.2">
      <c r="A262">
        <v>72</v>
      </c>
      <c r="B262" s="19"/>
      <c r="C262" s="19"/>
      <c r="D262" s="19"/>
      <c r="E262" s="19"/>
      <c r="F262">
        <f t="shared" si="81"/>
        <v>0</v>
      </c>
      <c r="G262">
        <f t="shared" si="82"/>
        <v>0</v>
      </c>
      <c r="H262">
        <f t="shared" si="83"/>
        <v>0</v>
      </c>
      <c r="I262">
        <f t="shared" si="84"/>
        <v>0</v>
      </c>
      <c r="L262" s="10">
        <v>72</v>
      </c>
      <c r="M262" s="7"/>
      <c r="N262" s="7"/>
      <c r="O262" s="7"/>
      <c r="P262" s="7"/>
      <c r="R262">
        <f t="shared" si="86"/>
        <v>0</v>
      </c>
      <c r="S262" t="e">
        <f t="shared" si="87"/>
        <v>#DIV/0!</v>
      </c>
      <c r="T262">
        <f t="shared" si="88"/>
        <v>0</v>
      </c>
      <c r="U262" s="5"/>
      <c r="V262">
        <f t="shared" si="89"/>
        <v>0</v>
      </c>
      <c r="W262" t="e">
        <f t="shared" si="90"/>
        <v>#DIV/0!</v>
      </c>
      <c r="X262" t="e">
        <f t="shared" si="91"/>
        <v>#DIV/0!</v>
      </c>
      <c r="Y262" t="e">
        <f t="shared" si="85"/>
        <v>#DIV/0!</v>
      </c>
    </row>
    <row r="263" spans="1:25" x14ac:dyDescent="0.2">
      <c r="A263">
        <v>73</v>
      </c>
      <c r="B263" s="19"/>
      <c r="C263" s="19"/>
      <c r="D263" s="19"/>
      <c r="E263" s="19"/>
      <c r="F263">
        <f t="shared" si="81"/>
        <v>0</v>
      </c>
      <c r="G263">
        <f t="shared" si="82"/>
        <v>0</v>
      </c>
      <c r="H263">
        <f t="shared" si="83"/>
        <v>0</v>
      </c>
      <c r="I263">
        <f t="shared" si="84"/>
        <v>0</v>
      </c>
      <c r="L263" s="10">
        <v>73</v>
      </c>
      <c r="M263" s="7"/>
      <c r="N263" s="7"/>
      <c r="O263" s="7"/>
      <c r="P263" s="7"/>
      <c r="R263">
        <f t="shared" si="86"/>
        <v>0</v>
      </c>
      <c r="S263" t="e">
        <f t="shared" si="87"/>
        <v>#DIV/0!</v>
      </c>
      <c r="T263">
        <f t="shared" si="88"/>
        <v>0</v>
      </c>
      <c r="U263" s="5"/>
      <c r="V263">
        <f t="shared" si="89"/>
        <v>0</v>
      </c>
      <c r="W263" t="e">
        <f t="shared" si="90"/>
        <v>#DIV/0!</v>
      </c>
      <c r="X263" t="e">
        <f t="shared" si="91"/>
        <v>#DIV/0!</v>
      </c>
      <c r="Y263" t="e">
        <f t="shared" si="85"/>
        <v>#DIV/0!</v>
      </c>
    </row>
    <row r="264" spans="1:25" x14ac:dyDescent="0.2">
      <c r="A264">
        <v>74</v>
      </c>
      <c r="B264" s="19"/>
      <c r="C264" s="19"/>
      <c r="D264" s="19"/>
      <c r="E264" s="19"/>
      <c r="F264">
        <f t="shared" si="81"/>
        <v>0</v>
      </c>
      <c r="G264">
        <f t="shared" si="82"/>
        <v>0</v>
      </c>
      <c r="H264">
        <f t="shared" si="83"/>
        <v>0</v>
      </c>
      <c r="I264">
        <f t="shared" si="84"/>
        <v>0</v>
      </c>
      <c r="L264" s="10">
        <v>74</v>
      </c>
      <c r="M264" s="7"/>
      <c r="N264" s="7"/>
      <c r="O264" s="7"/>
      <c r="P264" s="7"/>
      <c r="R264">
        <f t="shared" si="86"/>
        <v>0</v>
      </c>
      <c r="S264" t="e">
        <f t="shared" si="87"/>
        <v>#DIV/0!</v>
      </c>
      <c r="T264">
        <f t="shared" si="88"/>
        <v>0</v>
      </c>
      <c r="U264" s="5"/>
      <c r="V264">
        <f t="shared" si="89"/>
        <v>0</v>
      </c>
      <c r="W264" t="e">
        <f t="shared" si="90"/>
        <v>#DIV/0!</v>
      </c>
      <c r="X264" t="e">
        <f t="shared" si="91"/>
        <v>#DIV/0!</v>
      </c>
      <c r="Y264" t="e">
        <f t="shared" si="85"/>
        <v>#DIV/0!</v>
      </c>
    </row>
    <row r="265" spans="1:25" x14ac:dyDescent="0.2">
      <c r="A265">
        <v>75</v>
      </c>
      <c r="B265" s="19"/>
      <c r="C265" s="19"/>
      <c r="D265" s="19"/>
      <c r="E265" s="19"/>
      <c r="F265">
        <f t="shared" si="81"/>
        <v>0</v>
      </c>
      <c r="G265">
        <f t="shared" si="82"/>
        <v>0</v>
      </c>
      <c r="H265">
        <f t="shared" si="83"/>
        <v>0</v>
      </c>
      <c r="I265">
        <f t="shared" si="84"/>
        <v>0</v>
      </c>
      <c r="L265" s="10">
        <v>75</v>
      </c>
      <c r="M265" s="7"/>
      <c r="N265" s="7"/>
      <c r="O265" s="7"/>
      <c r="P265" s="7"/>
      <c r="R265">
        <f t="shared" si="86"/>
        <v>0</v>
      </c>
      <c r="S265" t="e">
        <f t="shared" si="87"/>
        <v>#DIV/0!</v>
      </c>
      <c r="T265">
        <f t="shared" si="88"/>
        <v>0</v>
      </c>
      <c r="U265" s="5"/>
      <c r="V265">
        <f t="shared" si="89"/>
        <v>0</v>
      </c>
      <c r="W265" t="e">
        <f t="shared" si="90"/>
        <v>#DIV/0!</v>
      </c>
      <c r="X265" t="e">
        <f t="shared" si="91"/>
        <v>#DIV/0!</v>
      </c>
      <c r="Y265" t="e">
        <f t="shared" si="85"/>
        <v>#DIV/0!</v>
      </c>
    </row>
    <row r="266" spans="1:25" x14ac:dyDescent="0.2">
      <c r="A266">
        <v>76</v>
      </c>
      <c r="B266" s="19"/>
      <c r="C266" s="19"/>
      <c r="D266" s="19"/>
      <c r="E266" s="19"/>
      <c r="F266">
        <f t="shared" si="81"/>
        <v>0</v>
      </c>
      <c r="G266">
        <f t="shared" si="82"/>
        <v>0</v>
      </c>
      <c r="H266">
        <f t="shared" si="83"/>
        <v>0</v>
      </c>
      <c r="I266">
        <f t="shared" si="84"/>
        <v>0</v>
      </c>
      <c r="L266" s="10">
        <v>76</v>
      </c>
      <c r="M266" s="7"/>
      <c r="N266" s="7"/>
      <c r="O266" s="7"/>
      <c r="P266" s="7"/>
      <c r="R266">
        <f t="shared" si="86"/>
        <v>0</v>
      </c>
      <c r="S266" t="e">
        <f t="shared" si="87"/>
        <v>#DIV/0!</v>
      </c>
      <c r="T266">
        <f t="shared" si="88"/>
        <v>0</v>
      </c>
      <c r="U266" s="5"/>
      <c r="V266">
        <f t="shared" si="89"/>
        <v>0</v>
      </c>
      <c r="W266" t="e">
        <f t="shared" si="90"/>
        <v>#DIV/0!</v>
      </c>
      <c r="X266" t="e">
        <f t="shared" si="91"/>
        <v>#DIV/0!</v>
      </c>
      <c r="Y266" t="e">
        <f t="shared" si="85"/>
        <v>#DIV/0!</v>
      </c>
    </row>
    <row r="267" spans="1:25" x14ac:dyDescent="0.2">
      <c r="A267">
        <v>77</v>
      </c>
      <c r="B267" s="19"/>
      <c r="C267" s="19"/>
      <c r="D267" s="19"/>
      <c r="E267" s="19"/>
      <c r="F267">
        <f t="shared" si="81"/>
        <v>0</v>
      </c>
      <c r="G267">
        <f t="shared" si="82"/>
        <v>0</v>
      </c>
      <c r="H267">
        <f t="shared" si="83"/>
        <v>0</v>
      </c>
      <c r="I267">
        <f t="shared" si="84"/>
        <v>0</v>
      </c>
      <c r="L267" s="10">
        <v>77</v>
      </c>
      <c r="M267" s="7"/>
      <c r="N267" s="7"/>
      <c r="O267" s="7"/>
      <c r="P267" s="7"/>
      <c r="R267">
        <f t="shared" si="86"/>
        <v>0</v>
      </c>
      <c r="S267" t="e">
        <f t="shared" si="87"/>
        <v>#DIV/0!</v>
      </c>
      <c r="T267">
        <f t="shared" si="88"/>
        <v>0</v>
      </c>
      <c r="U267" s="5"/>
      <c r="V267">
        <f t="shared" si="89"/>
        <v>0</v>
      </c>
      <c r="W267" t="e">
        <f t="shared" si="90"/>
        <v>#DIV/0!</v>
      </c>
      <c r="X267" t="e">
        <f t="shared" si="91"/>
        <v>#DIV/0!</v>
      </c>
      <c r="Y267" t="e">
        <f t="shared" si="85"/>
        <v>#DIV/0!</v>
      </c>
    </row>
    <row r="268" spans="1:25" x14ac:dyDescent="0.2">
      <c r="A268">
        <v>78</v>
      </c>
      <c r="B268" s="19"/>
      <c r="C268" s="19"/>
      <c r="D268" s="19"/>
      <c r="E268" s="19"/>
      <c r="F268">
        <f t="shared" si="81"/>
        <v>0</v>
      </c>
      <c r="G268">
        <f t="shared" si="82"/>
        <v>0</v>
      </c>
      <c r="H268">
        <f t="shared" si="83"/>
        <v>0</v>
      </c>
      <c r="I268">
        <f t="shared" si="84"/>
        <v>0</v>
      </c>
      <c r="L268" s="10">
        <v>78</v>
      </c>
      <c r="M268" s="7"/>
      <c r="N268" s="7"/>
      <c r="O268" s="7"/>
      <c r="P268" s="7"/>
      <c r="R268">
        <f t="shared" si="86"/>
        <v>0</v>
      </c>
      <c r="S268" t="e">
        <f t="shared" si="87"/>
        <v>#DIV/0!</v>
      </c>
      <c r="T268">
        <f t="shared" si="88"/>
        <v>0</v>
      </c>
      <c r="U268" s="5"/>
      <c r="V268">
        <f t="shared" si="89"/>
        <v>0</v>
      </c>
      <c r="W268" t="e">
        <f t="shared" si="90"/>
        <v>#DIV/0!</v>
      </c>
      <c r="X268" t="e">
        <f t="shared" si="91"/>
        <v>#DIV/0!</v>
      </c>
      <c r="Y268" t="e">
        <f t="shared" si="85"/>
        <v>#DIV/0!</v>
      </c>
    </row>
    <row r="269" spans="1:25" x14ac:dyDescent="0.2">
      <c r="A269">
        <v>79</v>
      </c>
      <c r="B269" s="19"/>
      <c r="C269" s="19"/>
      <c r="D269" s="19"/>
      <c r="E269" s="19"/>
      <c r="F269">
        <f t="shared" si="81"/>
        <v>0</v>
      </c>
      <c r="G269">
        <f t="shared" si="82"/>
        <v>0</v>
      </c>
      <c r="H269">
        <f t="shared" si="83"/>
        <v>0</v>
      </c>
      <c r="I269">
        <f t="shared" si="84"/>
        <v>0</v>
      </c>
      <c r="L269" s="10">
        <v>79</v>
      </c>
      <c r="M269" s="7"/>
      <c r="N269" s="7"/>
      <c r="O269" s="7"/>
      <c r="P269" s="7"/>
      <c r="R269">
        <f t="shared" si="86"/>
        <v>0</v>
      </c>
      <c r="S269" t="e">
        <f t="shared" si="87"/>
        <v>#DIV/0!</v>
      </c>
      <c r="T269">
        <f t="shared" si="88"/>
        <v>0</v>
      </c>
      <c r="U269" s="5"/>
      <c r="V269">
        <f t="shared" si="89"/>
        <v>0</v>
      </c>
      <c r="W269" t="e">
        <f t="shared" si="90"/>
        <v>#DIV/0!</v>
      </c>
      <c r="X269" t="e">
        <f t="shared" si="91"/>
        <v>#DIV/0!</v>
      </c>
      <c r="Y269" t="e">
        <f t="shared" si="85"/>
        <v>#DIV/0!</v>
      </c>
    </row>
    <row r="270" spans="1:25" x14ac:dyDescent="0.2">
      <c r="A270">
        <v>80</v>
      </c>
      <c r="B270" s="19"/>
      <c r="C270" s="19"/>
      <c r="D270" s="19"/>
      <c r="E270" s="19"/>
      <c r="F270">
        <f t="shared" si="81"/>
        <v>0</v>
      </c>
      <c r="G270">
        <f t="shared" si="82"/>
        <v>0</v>
      </c>
      <c r="H270">
        <f t="shared" si="83"/>
        <v>0</v>
      </c>
      <c r="I270">
        <f t="shared" si="84"/>
        <v>0</v>
      </c>
      <c r="L270" s="10">
        <v>80</v>
      </c>
      <c r="M270" s="7"/>
      <c r="N270" s="7"/>
      <c r="O270" s="7"/>
      <c r="P270" s="7"/>
      <c r="R270">
        <f t="shared" si="86"/>
        <v>0</v>
      </c>
      <c r="S270" t="e">
        <f t="shared" si="87"/>
        <v>#DIV/0!</v>
      </c>
      <c r="T270">
        <f t="shared" si="88"/>
        <v>0</v>
      </c>
      <c r="U270" s="5"/>
      <c r="V270">
        <f t="shared" si="89"/>
        <v>0</v>
      </c>
      <c r="W270" t="e">
        <f t="shared" si="90"/>
        <v>#DIV/0!</v>
      </c>
      <c r="X270" t="e">
        <f t="shared" si="91"/>
        <v>#DIV/0!</v>
      </c>
      <c r="Y270" t="e">
        <f t="shared" si="85"/>
        <v>#DIV/0!</v>
      </c>
    </row>
    <row r="271" spans="1:25" x14ac:dyDescent="0.2">
      <c r="A271">
        <v>81</v>
      </c>
      <c r="B271" s="19"/>
      <c r="C271" s="19"/>
      <c r="D271" s="19"/>
      <c r="E271" s="19"/>
      <c r="F271">
        <f t="shared" si="81"/>
        <v>0</v>
      </c>
      <c r="G271">
        <f t="shared" si="82"/>
        <v>0</v>
      </c>
      <c r="H271">
        <f t="shared" si="83"/>
        <v>0</v>
      </c>
      <c r="I271">
        <f t="shared" si="84"/>
        <v>0</v>
      </c>
      <c r="L271" s="10">
        <v>81</v>
      </c>
      <c r="M271" s="7"/>
      <c r="N271" s="7"/>
      <c r="O271" s="7"/>
      <c r="P271" s="7"/>
      <c r="R271">
        <f t="shared" si="86"/>
        <v>0</v>
      </c>
      <c r="S271" t="e">
        <f t="shared" si="87"/>
        <v>#DIV/0!</v>
      </c>
      <c r="T271">
        <f t="shared" si="88"/>
        <v>0</v>
      </c>
      <c r="U271" s="5"/>
      <c r="V271">
        <f t="shared" si="89"/>
        <v>0</v>
      </c>
      <c r="W271" t="e">
        <f t="shared" si="90"/>
        <v>#DIV/0!</v>
      </c>
      <c r="X271" t="e">
        <f t="shared" si="91"/>
        <v>#DIV/0!</v>
      </c>
      <c r="Y271" t="e">
        <f t="shared" si="85"/>
        <v>#DIV/0!</v>
      </c>
    </row>
    <row r="272" spans="1:25" x14ac:dyDescent="0.2">
      <c r="A272">
        <v>82</v>
      </c>
      <c r="B272" s="19"/>
      <c r="C272" s="19"/>
      <c r="D272" s="19"/>
      <c r="E272" s="19"/>
      <c r="F272">
        <f t="shared" si="81"/>
        <v>0</v>
      </c>
      <c r="G272">
        <f t="shared" si="82"/>
        <v>0</v>
      </c>
      <c r="H272">
        <f t="shared" si="83"/>
        <v>0</v>
      </c>
      <c r="I272">
        <f t="shared" si="84"/>
        <v>0</v>
      </c>
      <c r="L272" s="10">
        <v>82</v>
      </c>
      <c r="M272" s="7"/>
      <c r="N272" s="7"/>
      <c r="O272" s="7"/>
      <c r="P272" s="7"/>
      <c r="R272">
        <f t="shared" si="86"/>
        <v>0</v>
      </c>
      <c r="S272" t="e">
        <f t="shared" si="87"/>
        <v>#DIV/0!</v>
      </c>
      <c r="T272">
        <f t="shared" si="88"/>
        <v>0</v>
      </c>
      <c r="U272" s="5"/>
      <c r="V272">
        <f t="shared" si="89"/>
        <v>0</v>
      </c>
      <c r="W272" t="e">
        <f t="shared" si="90"/>
        <v>#DIV/0!</v>
      </c>
      <c r="X272" t="e">
        <f t="shared" si="91"/>
        <v>#DIV/0!</v>
      </c>
      <c r="Y272" t="e">
        <f t="shared" si="85"/>
        <v>#DIV/0!</v>
      </c>
    </row>
    <row r="273" spans="1:25" x14ac:dyDescent="0.2">
      <c r="A273">
        <v>83</v>
      </c>
      <c r="B273" s="19"/>
      <c r="C273" s="19"/>
      <c r="D273" s="19"/>
      <c r="E273" s="19"/>
      <c r="F273">
        <f t="shared" si="81"/>
        <v>0</v>
      </c>
      <c r="G273">
        <f t="shared" si="82"/>
        <v>0</v>
      </c>
      <c r="H273">
        <f t="shared" si="83"/>
        <v>0</v>
      </c>
      <c r="I273">
        <f t="shared" si="84"/>
        <v>0</v>
      </c>
      <c r="L273" s="10">
        <v>83</v>
      </c>
      <c r="M273" s="7"/>
      <c r="N273" s="7"/>
      <c r="O273" s="7"/>
      <c r="P273" s="7"/>
      <c r="R273">
        <f t="shared" si="86"/>
        <v>0</v>
      </c>
      <c r="S273" t="e">
        <f t="shared" si="87"/>
        <v>#DIV/0!</v>
      </c>
      <c r="T273">
        <f t="shared" si="88"/>
        <v>0</v>
      </c>
      <c r="U273" s="5"/>
      <c r="V273">
        <f t="shared" si="89"/>
        <v>0</v>
      </c>
      <c r="W273" t="e">
        <f t="shared" si="90"/>
        <v>#DIV/0!</v>
      </c>
      <c r="X273" t="e">
        <f t="shared" si="91"/>
        <v>#DIV/0!</v>
      </c>
      <c r="Y273" t="e">
        <f t="shared" si="85"/>
        <v>#DIV/0!</v>
      </c>
    </row>
    <row r="274" spans="1:25" x14ac:dyDescent="0.2">
      <c r="A274">
        <v>84</v>
      </c>
      <c r="B274" s="19"/>
      <c r="C274" s="19"/>
      <c r="D274" s="19"/>
      <c r="E274" s="19"/>
      <c r="F274">
        <f t="shared" si="81"/>
        <v>0</v>
      </c>
      <c r="G274">
        <f t="shared" si="82"/>
        <v>0</v>
      </c>
      <c r="H274">
        <f t="shared" si="83"/>
        <v>0</v>
      </c>
      <c r="I274">
        <f t="shared" si="84"/>
        <v>0</v>
      </c>
      <c r="L274" s="10">
        <v>84</v>
      </c>
      <c r="M274" s="7"/>
      <c r="N274" s="7"/>
      <c r="O274" s="7"/>
      <c r="P274" s="7"/>
      <c r="R274">
        <f t="shared" si="86"/>
        <v>0</v>
      </c>
      <c r="S274" t="e">
        <f t="shared" si="87"/>
        <v>#DIV/0!</v>
      </c>
      <c r="T274">
        <f t="shared" si="88"/>
        <v>0</v>
      </c>
      <c r="U274" s="5"/>
      <c r="V274">
        <f t="shared" si="89"/>
        <v>0</v>
      </c>
      <c r="W274" t="e">
        <f t="shared" si="90"/>
        <v>#DIV/0!</v>
      </c>
      <c r="X274" t="e">
        <f t="shared" si="91"/>
        <v>#DIV/0!</v>
      </c>
      <c r="Y274" t="e">
        <f t="shared" si="85"/>
        <v>#DIV/0!</v>
      </c>
    </row>
    <row r="275" spans="1:25" x14ac:dyDescent="0.2">
      <c r="A275">
        <v>85</v>
      </c>
      <c r="B275" s="19"/>
      <c r="C275" s="19"/>
      <c r="D275" s="19"/>
      <c r="E275" s="19"/>
      <c r="F275">
        <f t="shared" si="81"/>
        <v>0</v>
      </c>
      <c r="G275">
        <f t="shared" si="82"/>
        <v>0</v>
      </c>
      <c r="H275">
        <f t="shared" si="83"/>
        <v>0</v>
      </c>
      <c r="I275">
        <f t="shared" si="84"/>
        <v>0</v>
      </c>
      <c r="L275" s="10">
        <v>85</v>
      </c>
      <c r="M275" s="7"/>
      <c r="N275" s="7"/>
      <c r="O275" s="7"/>
      <c r="P275" s="7"/>
      <c r="R275">
        <f t="shared" si="86"/>
        <v>0</v>
      </c>
      <c r="S275" t="e">
        <f t="shared" si="87"/>
        <v>#DIV/0!</v>
      </c>
      <c r="T275">
        <f t="shared" si="88"/>
        <v>0</v>
      </c>
      <c r="U275" s="5"/>
      <c r="V275">
        <f t="shared" si="89"/>
        <v>0</v>
      </c>
      <c r="W275" t="e">
        <f t="shared" si="90"/>
        <v>#DIV/0!</v>
      </c>
      <c r="X275" t="e">
        <f t="shared" si="91"/>
        <v>#DIV/0!</v>
      </c>
      <c r="Y275" t="e">
        <f t="shared" si="85"/>
        <v>#DIV/0!</v>
      </c>
    </row>
    <row r="276" spans="1:25" x14ac:dyDescent="0.2">
      <c r="A276">
        <v>86</v>
      </c>
      <c r="B276" s="19"/>
      <c r="C276" s="19"/>
      <c r="D276" s="19"/>
      <c r="E276" s="19"/>
      <c r="F276">
        <f t="shared" si="81"/>
        <v>0</v>
      </c>
      <c r="G276">
        <f t="shared" si="82"/>
        <v>0</v>
      </c>
      <c r="H276">
        <f t="shared" si="83"/>
        <v>0</v>
      </c>
      <c r="I276">
        <f t="shared" si="84"/>
        <v>0</v>
      </c>
      <c r="L276" s="10">
        <v>86</v>
      </c>
      <c r="M276" s="7"/>
      <c r="N276" s="7"/>
      <c r="O276" s="7"/>
      <c r="P276" s="7"/>
      <c r="R276">
        <f t="shared" si="86"/>
        <v>0</v>
      </c>
      <c r="S276" t="e">
        <f t="shared" si="87"/>
        <v>#DIV/0!</v>
      </c>
      <c r="T276">
        <f t="shared" si="88"/>
        <v>0</v>
      </c>
      <c r="U276" s="5"/>
      <c r="V276">
        <f t="shared" si="89"/>
        <v>0</v>
      </c>
      <c r="W276" t="e">
        <f t="shared" si="90"/>
        <v>#DIV/0!</v>
      </c>
      <c r="X276" t="e">
        <f t="shared" si="91"/>
        <v>#DIV/0!</v>
      </c>
      <c r="Y276" t="e">
        <f t="shared" si="85"/>
        <v>#DIV/0!</v>
      </c>
    </row>
    <row r="277" spans="1:25" x14ac:dyDescent="0.2">
      <c r="A277">
        <v>87</v>
      </c>
      <c r="B277" s="19"/>
      <c r="C277" s="19"/>
      <c r="D277" s="19"/>
      <c r="E277" s="19"/>
      <c r="F277">
        <f t="shared" si="81"/>
        <v>0</v>
      </c>
      <c r="G277">
        <f t="shared" si="82"/>
        <v>0</v>
      </c>
      <c r="H277">
        <f t="shared" si="83"/>
        <v>0</v>
      </c>
      <c r="I277">
        <f t="shared" si="84"/>
        <v>0</v>
      </c>
      <c r="L277" s="10">
        <v>87</v>
      </c>
      <c r="M277" s="7"/>
      <c r="N277" s="7"/>
      <c r="O277" s="7"/>
      <c r="P277" s="7"/>
      <c r="R277">
        <f t="shared" si="86"/>
        <v>0</v>
      </c>
      <c r="S277" t="e">
        <f t="shared" si="87"/>
        <v>#DIV/0!</v>
      </c>
      <c r="T277">
        <f t="shared" si="88"/>
        <v>0</v>
      </c>
      <c r="U277" s="5"/>
      <c r="V277">
        <f t="shared" si="89"/>
        <v>0</v>
      </c>
      <c r="W277" t="e">
        <f t="shared" si="90"/>
        <v>#DIV/0!</v>
      </c>
      <c r="X277" t="e">
        <f t="shared" si="91"/>
        <v>#DIV/0!</v>
      </c>
      <c r="Y277" t="e">
        <f t="shared" si="85"/>
        <v>#DIV/0!</v>
      </c>
    </row>
    <row r="278" spans="1:25" x14ac:dyDescent="0.2">
      <c r="A278">
        <v>88</v>
      </c>
      <c r="B278" s="19"/>
      <c r="C278" s="19"/>
      <c r="D278" s="19"/>
      <c r="E278" s="19"/>
      <c r="F278">
        <f t="shared" si="81"/>
        <v>0</v>
      </c>
      <c r="G278">
        <f t="shared" si="82"/>
        <v>0</v>
      </c>
      <c r="H278">
        <f t="shared" si="83"/>
        <v>0</v>
      </c>
      <c r="I278">
        <f t="shared" si="84"/>
        <v>0</v>
      </c>
      <c r="L278" s="10">
        <v>88</v>
      </c>
      <c r="M278" s="7"/>
      <c r="N278" s="7"/>
      <c r="O278" s="7"/>
      <c r="P278" s="7"/>
      <c r="R278">
        <f t="shared" si="86"/>
        <v>0</v>
      </c>
      <c r="S278" t="e">
        <f t="shared" si="87"/>
        <v>#DIV/0!</v>
      </c>
      <c r="T278">
        <f t="shared" si="88"/>
        <v>0</v>
      </c>
      <c r="U278" s="5"/>
      <c r="V278">
        <f t="shared" si="89"/>
        <v>0</v>
      </c>
      <c r="W278" t="e">
        <f t="shared" si="90"/>
        <v>#DIV/0!</v>
      </c>
      <c r="X278" t="e">
        <f t="shared" si="91"/>
        <v>#DIV/0!</v>
      </c>
      <c r="Y278" t="e">
        <f t="shared" si="85"/>
        <v>#DIV/0!</v>
      </c>
    </row>
    <row r="279" spans="1:25" x14ac:dyDescent="0.2">
      <c r="A279">
        <v>89</v>
      </c>
      <c r="B279" s="19"/>
      <c r="C279" s="19"/>
      <c r="D279" s="19"/>
      <c r="E279" s="19"/>
      <c r="F279">
        <f t="shared" si="81"/>
        <v>0</v>
      </c>
      <c r="G279">
        <f t="shared" si="82"/>
        <v>0</v>
      </c>
      <c r="H279">
        <f t="shared" si="83"/>
        <v>0</v>
      </c>
      <c r="I279">
        <f t="shared" si="84"/>
        <v>0</v>
      </c>
      <c r="L279" s="10">
        <v>89</v>
      </c>
      <c r="M279" s="7"/>
      <c r="N279" s="7"/>
      <c r="O279" s="7"/>
      <c r="P279" s="7"/>
      <c r="R279">
        <f t="shared" si="86"/>
        <v>0</v>
      </c>
      <c r="S279" t="e">
        <f t="shared" si="87"/>
        <v>#DIV/0!</v>
      </c>
      <c r="T279">
        <f t="shared" si="88"/>
        <v>0</v>
      </c>
      <c r="U279" s="5"/>
      <c r="V279">
        <f t="shared" si="89"/>
        <v>0</v>
      </c>
      <c r="W279" t="e">
        <f t="shared" si="90"/>
        <v>#DIV/0!</v>
      </c>
      <c r="X279" t="e">
        <f t="shared" si="91"/>
        <v>#DIV/0!</v>
      </c>
      <c r="Y279" t="e">
        <f t="shared" si="85"/>
        <v>#DIV/0!</v>
      </c>
    </row>
    <row r="280" spans="1:25" x14ac:dyDescent="0.2">
      <c r="A280">
        <v>90</v>
      </c>
      <c r="B280" s="19"/>
      <c r="C280" s="19"/>
      <c r="D280" s="19"/>
      <c r="E280" s="19"/>
      <c r="F280">
        <f t="shared" si="81"/>
        <v>0</v>
      </c>
      <c r="G280">
        <f t="shared" si="82"/>
        <v>0</v>
      </c>
      <c r="H280">
        <f t="shared" si="83"/>
        <v>0</v>
      </c>
      <c r="I280">
        <f t="shared" si="84"/>
        <v>0</v>
      </c>
      <c r="L280" s="10">
        <v>90</v>
      </c>
      <c r="M280" s="7"/>
      <c r="N280" s="7"/>
      <c r="O280" s="7"/>
      <c r="P280" s="7"/>
      <c r="R280">
        <f t="shared" si="86"/>
        <v>0</v>
      </c>
      <c r="S280" t="e">
        <f t="shared" si="87"/>
        <v>#DIV/0!</v>
      </c>
      <c r="T280">
        <f t="shared" si="88"/>
        <v>0</v>
      </c>
      <c r="U280" s="5"/>
      <c r="V280">
        <f t="shared" si="89"/>
        <v>0</v>
      </c>
      <c r="W280" t="e">
        <f t="shared" si="90"/>
        <v>#DIV/0!</v>
      </c>
      <c r="X280" t="e">
        <f t="shared" si="91"/>
        <v>#DIV/0!</v>
      </c>
      <c r="Y280" t="e">
        <f t="shared" si="85"/>
        <v>#DIV/0!</v>
      </c>
    </row>
    <row r="281" spans="1:25" x14ac:dyDescent="0.2">
      <c r="L281" s="10"/>
      <c r="U281" s="5"/>
    </row>
    <row r="282" spans="1:25" x14ac:dyDescent="0.2">
      <c r="D282" s="2" t="s">
        <v>171</v>
      </c>
      <c r="E282" s="2"/>
      <c r="I282">
        <f>SUM(I191:I280)</f>
        <v>0</v>
      </c>
      <c r="L282" s="10"/>
      <c r="U282" s="5"/>
    </row>
    <row r="283" spans="1:25" x14ac:dyDescent="0.2">
      <c r="L283" s="10"/>
      <c r="U283" s="5"/>
    </row>
    <row r="284" spans="1:25" x14ac:dyDescent="0.2">
      <c r="L284" s="10"/>
      <c r="U284" s="5"/>
    </row>
    <row r="285" spans="1:25" x14ac:dyDescent="0.2">
      <c r="L285" s="10"/>
      <c r="U285" s="5"/>
    </row>
    <row r="286" spans="1:25" x14ac:dyDescent="0.2">
      <c r="L286" s="10"/>
      <c r="U286" s="5"/>
    </row>
    <row r="287" spans="1:25" x14ac:dyDescent="0.2">
      <c r="L287" s="10"/>
      <c r="U287" s="5"/>
    </row>
    <row r="291" spans="1:26" x14ac:dyDescent="0.2">
      <c r="P291" t="s">
        <v>119</v>
      </c>
      <c r="R291" s="51"/>
    </row>
    <row r="292" spans="1:26" x14ac:dyDescent="0.2">
      <c r="A292" s="28" t="str">
        <f>CONCATENATE("tues ",'Tree Biomass'!$C$4)</f>
        <v>tues 2024</v>
      </c>
      <c r="J292" t="s">
        <v>161</v>
      </c>
      <c r="L292" s="2" t="s">
        <v>110</v>
      </c>
      <c r="Z292" t="s">
        <v>161</v>
      </c>
    </row>
    <row r="293" spans="1:26" x14ac:dyDescent="0.2">
      <c r="A293" s="29" t="s">
        <v>188</v>
      </c>
      <c r="J293" t="s">
        <v>162</v>
      </c>
      <c r="L293" s="29" t="s">
        <v>188</v>
      </c>
      <c r="N293" t="s">
        <v>113</v>
      </c>
      <c r="R293" t="s">
        <v>112</v>
      </c>
      <c r="S293" t="s">
        <v>114</v>
      </c>
      <c r="Z293" t="s">
        <v>162</v>
      </c>
    </row>
    <row r="294" spans="1:26" x14ac:dyDescent="0.2">
      <c r="B294" t="s">
        <v>44</v>
      </c>
      <c r="C294" t="s">
        <v>44</v>
      </c>
      <c r="D294" t="s">
        <v>45</v>
      </c>
      <c r="F294" t="s">
        <v>51</v>
      </c>
      <c r="H294" t="s">
        <v>54</v>
      </c>
      <c r="I294" t="s">
        <v>54</v>
      </c>
      <c r="J294" t="s">
        <v>50</v>
      </c>
      <c r="M294" t="s">
        <v>112</v>
      </c>
      <c r="N294" t="s">
        <v>115</v>
      </c>
      <c r="R294" t="s">
        <v>44</v>
      </c>
      <c r="S294" t="s">
        <v>44</v>
      </c>
      <c r="V294" t="s">
        <v>51</v>
      </c>
      <c r="X294" t="s">
        <v>120</v>
      </c>
      <c r="Y294" t="s">
        <v>120</v>
      </c>
      <c r="Z294" t="s">
        <v>50</v>
      </c>
    </row>
    <row r="295" spans="1:26" x14ac:dyDescent="0.2">
      <c r="A295" t="s">
        <v>39</v>
      </c>
      <c r="B295" t="s">
        <v>46</v>
      </c>
      <c r="C295" t="s">
        <v>47</v>
      </c>
      <c r="D295" t="s">
        <v>48</v>
      </c>
      <c r="E295" t="s">
        <v>49</v>
      </c>
      <c r="F295" t="s">
        <v>52</v>
      </c>
      <c r="G295" t="s">
        <v>53</v>
      </c>
      <c r="H295" t="s">
        <v>55</v>
      </c>
      <c r="I295" t="s">
        <v>56</v>
      </c>
      <c r="J295" t="s">
        <v>163</v>
      </c>
      <c r="L295" s="10" t="s">
        <v>39</v>
      </c>
      <c r="M295" s="10" t="s">
        <v>111</v>
      </c>
      <c r="N295" s="10"/>
      <c r="O295" s="10" t="s">
        <v>49</v>
      </c>
      <c r="P295" s="29" t="s">
        <v>194</v>
      </c>
      <c r="R295" t="s">
        <v>117</v>
      </c>
      <c r="S295" t="s">
        <v>116</v>
      </c>
      <c r="T295" t="s">
        <v>115</v>
      </c>
      <c r="V295" t="s">
        <v>52</v>
      </c>
      <c r="W295" t="s">
        <v>118</v>
      </c>
      <c r="X295" t="s">
        <v>55</v>
      </c>
      <c r="Y295" t="s">
        <v>56</v>
      </c>
      <c r="Z295" t="s">
        <v>163</v>
      </c>
    </row>
    <row r="296" spans="1:26" x14ac:dyDescent="0.2">
      <c r="A296">
        <v>1</v>
      </c>
      <c r="B296" s="19"/>
      <c r="C296" s="19"/>
      <c r="D296" s="19"/>
      <c r="E296" s="19"/>
      <c r="F296">
        <f>PI()*((B296/2)*(B296/2))</f>
        <v>0</v>
      </c>
      <c r="G296">
        <f>PI()*((C296/2)*(C296/2))</f>
        <v>0</v>
      </c>
      <c r="H296">
        <f>(D296*100)*(F296+G296+(SQRT(F296*G296)))/3</f>
        <v>0</v>
      </c>
      <c r="I296">
        <f>H296/1000000</f>
        <v>0</v>
      </c>
      <c r="J296" t="e">
        <f>I296*(LOOKUP(E296,A$406:A$412,B$406:B$412))</f>
        <v>#N/A</v>
      </c>
      <c r="L296" s="10">
        <v>1</v>
      </c>
      <c r="M296" s="19"/>
      <c r="N296" s="19"/>
      <c r="O296" s="19"/>
      <c r="P296" s="31"/>
      <c r="R296">
        <f>M296</f>
        <v>0</v>
      </c>
      <c r="S296" t="e">
        <f>IF(P296="p",1,(1-(N296/R$291))*R296+1)</f>
        <v>#DIV/0!</v>
      </c>
      <c r="T296">
        <f>N296</f>
        <v>0</v>
      </c>
      <c r="U296" s="5"/>
      <c r="V296">
        <f>PI()*((R296/2)*(R296/2))</f>
        <v>0</v>
      </c>
      <c r="W296" t="e">
        <f>PI()*((S296/2)*(S296/2))</f>
        <v>#DIV/0!</v>
      </c>
      <c r="X296" t="e">
        <f>(T296*100)*(V296+W296+(SQRT(V296*W296)))/3</f>
        <v>#DIV/0!</v>
      </c>
      <c r="Y296" t="e">
        <f t="shared" ref="Y296:Y358" si="92">X296/1000000</f>
        <v>#DIV/0!</v>
      </c>
      <c r="Z296" t="e">
        <f t="shared" ref="Z296:Z311" si="93">Y296*(LOOKUP(O296,A$406:A$412,B$406:B$412))</f>
        <v>#DIV/0!</v>
      </c>
    </row>
    <row r="297" spans="1:26" x14ac:dyDescent="0.2">
      <c r="A297">
        <v>2</v>
      </c>
      <c r="B297" s="19"/>
      <c r="C297" s="19"/>
      <c r="D297" s="19"/>
      <c r="E297" s="19"/>
      <c r="F297">
        <f t="shared" ref="F297:F360" si="94">PI()*((B297/2)*(B297/2))</f>
        <v>0</v>
      </c>
      <c r="G297">
        <f t="shared" ref="G297:G360" si="95">PI()*((C297/2)*(C297/2))</f>
        <v>0</v>
      </c>
      <c r="H297">
        <f t="shared" ref="H297:H360" si="96">(D297*100)*(F297+G297+(SQRT(F297*G297)))/3</f>
        <v>0</v>
      </c>
      <c r="I297">
        <f t="shared" ref="I297:I360" si="97">H297/1000000</f>
        <v>0</v>
      </c>
      <c r="J297" t="e">
        <f t="shared" ref="J297:J333" si="98">I297*(LOOKUP(E297,A$406:A$412,B$406:B$412))</f>
        <v>#N/A</v>
      </c>
      <c r="L297" s="10">
        <v>2</v>
      </c>
      <c r="M297" s="19"/>
      <c r="N297" s="19"/>
      <c r="O297" s="19"/>
      <c r="P297" s="19"/>
      <c r="R297">
        <f t="shared" ref="R297:R358" si="99">M297</f>
        <v>0</v>
      </c>
      <c r="S297" t="e">
        <f t="shared" ref="S297:S360" si="100">IF(P297="p",1,(1-(N297/R$291))*R297+1)</f>
        <v>#DIV/0!</v>
      </c>
      <c r="T297">
        <f t="shared" ref="T297:T358" si="101">N297</f>
        <v>0</v>
      </c>
      <c r="U297" s="5"/>
      <c r="V297">
        <f t="shared" ref="V297:V358" si="102">PI()*((R297/2)*(R297/2))</f>
        <v>0</v>
      </c>
      <c r="W297" t="e">
        <f t="shared" ref="W297:W358" si="103">PI()*((S297/2)*(S297/2))</f>
        <v>#DIV/0!</v>
      </c>
      <c r="X297" t="e">
        <f t="shared" ref="X297:X358" si="104">(T297*100)*(V297+W297+(SQRT(V297*W297)))/3</f>
        <v>#DIV/0!</v>
      </c>
      <c r="Y297" t="e">
        <f t="shared" si="92"/>
        <v>#DIV/0!</v>
      </c>
      <c r="Z297" t="e">
        <f t="shared" si="93"/>
        <v>#DIV/0!</v>
      </c>
    </row>
    <row r="298" spans="1:26" x14ac:dyDescent="0.2">
      <c r="A298">
        <v>3</v>
      </c>
      <c r="B298" s="19"/>
      <c r="C298" s="19"/>
      <c r="D298" s="19"/>
      <c r="E298" s="19"/>
      <c r="F298">
        <f t="shared" si="94"/>
        <v>0</v>
      </c>
      <c r="G298">
        <f t="shared" si="95"/>
        <v>0</v>
      </c>
      <c r="H298">
        <f t="shared" si="96"/>
        <v>0</v>
      </c>
      <c r="I298">
        <f t="shared" si="97"/>
        <v>0</v>
      </c>
      <c r="J298" t="e">
        <f t="shared" si="98"/>
        <v>#N/A</v>
      </c>
      <c r="L298" s="10">
        <v>3</v>
      </c>
      <c r="M298" s="19"/>
      <c r="N298" s="23"/>
      <c r="O298" s="19"/>
      <c r="P298" s="19"/>
      <c r="R298">
        <f t="shared" si="99"/>
        <v>0</v>
      </c>
      <c r="S298" t="e">
        <f t="shared" si="100"/>
        <v>#DIV/0!</v>
      </c>
      <c r="T298">
        <f t="shared" si="101"/>
        <v>0</v>
      </c>
      <c r="U298" s="5"/>
      <c r="V298">
        <f t="shared" si="102"/>
        <v>0</v>
      </c>
      <c r="W298" t="e">
        <f t="shared" si="103"/>
        <v>#DIV/0!</v>
      </c>
      <c r="X298" t="e">
        <f t="shared" si="104"/>
        <v>#DIV/0!</v>
      </c>
      <c r="Y298" t="e">
        <f t="shared" si="92"/>
        <v>#DIV/0!</v>
      </c>
      <c r="Z298" t="e">
        <f t="shared" si="93"/>
        <v>#DIV/0!</v>
      </c>
    </row>
    <row r="299" spans="1:26" x14ac:dyDescent="0.2">
      <c r="A299">
        <v>4</v>
      </c>
      <c r="B299" s="19"/>
      <c r="C299" s="19"/>
      <c r="D299" s="19"/>
      <c r="E299" s="19"/>
      <c r="F299">
        <f t="shared" si="94"/>
        <v>0</v>
      </c>
      <c r="G299">
        <f t="shared" si="95"/>
        <v>0</v>
      </c>
      <c r="H299">
        <f t="shared" si="96"/>
        <v>0</v>
      </c>
      <c r="I299">
        <f t="shared" si="97"/>
        <v>0</v>
      </c>
      <c r="J299" t="e">
        <f t="shared" si="98"/>
        <v>#N/A</v>
      </c>
      <c r="L299" s="10">
        <v>4</v>
      </c>
      <c r="M299" s="19"/>
      <c r="N299" s="23"/>
      <c r="O299" s="19"/>
      <c r="P299" s="19"/>
      <c r="R299">
        <f t="shared" si="99"/>
        <v>0</v>
      </c>
      <c r="S299" t="e">
        <f t="shared" si="100"/>
        <v>#DIV/0!</v>
      </c>
      <c r="T299">
        <f t="shared" si="101"/>
        <v>0</v>
      </c>
      <c r="U299" s="5"/>
      <c r="V299">
        <f t="shared" si="102"/>
        <v>0</v>
      </c>
      <c r="W299" t="e">
        <f t="shared" si="103"/>
        <v>#DIV/0!</v>
      </c>
      <c r="X299" t="e">
        <f t="shared" si="104"/>
        <v>#DIV/0!</v>
      </c>
      <c r="Y299" t="e">
        <f t="shared" si="92"/>
        <v>#DIV/0!</v>
      </c>
      <c r="Z299" t="e">
        <f t="shared" si="93"/>
        <v>#DIV/0!</v>
      </c>
    </row>
    <row r="300" spans="1:26" x14ac:dyDescent="0.2">
      <c r="A300">
        <v>5</v>
      </c>
      <c r="B300" s="19"/>
      <c r="C300" s="19"/>
      <c r="D300" s="19"/>
      <c r="E300" s="19"/>
      <c r="F300">
        <f t="shared" si="94"/>
        <v>0</v>
      </c>
      <c r="G300">
        <f t="shared" si="95"/>
        <v>0</v>
      </c>
      <c r="H300">
        <f t="shared" si="96"/>
        <v>0</v>
      </c>
      <c r="I300">
        <f t="shared" si="97"/>
        <v>0</v>
      </c>
      <c r="J300" t="e">
        <f t="shared" si="98"/>
        <v>#N/A</v>
      </c>
      <c r="L300" s="10">
        <v>5</v>
      </c>
      <c r="M300" s="19"/>
      <c r="N300" s="23"/>
      <c r="O300" s="19"/>
      <c r="P300" s="19"/>
      <c r="R300">
        <f t="shared" si="99"/>
        <v>0</v>
      </c>
      <c r="S300" t="e">
        <f t="shared" si="100"/>
        <v>#DIV/0!</v>
      </c>
      <c r="T300">
        <f t="shared" si="101"/>
        <v>0</v>
      </c>
      <c r="U300" s="5"/>
      <c r="V300">
        <f t="shared" si="102"/>
        <v>0</v>
      </c>
      <c r="W300" t="e">
        <f t="shared" si="103"/>
        <v>#DIV/0!</v>
      </c>
      <c r="X300" t="e">
        <f t="shared" si="104"/>
        <v>#DIV/0!</v>
      </c>
      <c r="Y300" t="e">
        <f t="shared" si="92"/>
        <v>#DIV/0!</v>
      </c>
      <c r="Z300" t="e">
        <f t="shared" si="93"/>
        <v>#DIV/0!</v>
      </c>
    </row>
    <row r="301" spans="1:26" x14ac:dyDescent="0.2">
      <c r="A301">
        <v>6</v>
      </c>
      <c r="B301" s="19"/>
      <c r="C301" s="19"/>
      <c r="D301" s="19"/>
      <c r="E301" s="19"/>
      <c r="F301">
        <f t="shared" si="94"/>
        <v>0</v>
      </c>
      <c r="G301">
        <f t="shared" si="95"/>
        <v>0</v>
      </c>
      <c r="H301">
        <f t="shared" si="96"/>
        <v>0</v>
      </c>
      <c r="I301">
        <f t="shared" si="97"/>
        <v>0</v>
      </c>
      <c r="J301" t="e">
        <f t="shared" si="98"/>
        <v>#N/A</v>
      </c>
      <c r="L301" s="10">
        <v>6</v>
      </c>
      <c r="M301" s="19"/>
      <c r="N301" s="23"/>
      <c r="O301" s="19"/>
      <c r="P301" s="19"/>
      <c r="R301">
        <f t="shared" si="99"/>
        <v>0</v>
      </c>
      <c r="S301" t="e">
        <f t="shared" si="100"/>
        <v>#DIV/0!</v>
      </c>
      <c r="T301">
        <f t="shared" si="101"/>
        <v>0</v>
      </c>
      <c r="U301" s="5"/>
      <c r="V301">
        <f t="shared" si="102"/>
        <v>0</v>
      </c>
      <c r="W301" t="e">
        <f t="shared" si="103"/>
        <v>#DIV/0!</v>
      </c>
      <c r="X301" t="e">
        <f t="shared" si="104"/>
        <v>#DIV/0!</v>
      </c>
      <c r="Y301" t="e">
        <f t="shared" si="92"/>
        <v>#DIV/0!</v>
      </c>
      <c r="Z301" t="e">
        <f t="shared" si="93"/>
        <v>#DIV/0!</v>
      </c>
    </row>
    <row r="302" spans="1:26" x14ac:dyDescent="0.2">
      <c r="A302">
        <v>7</v>
      </c>
      <c r="B302" s="19"/>
      <c r="C302" s="19"/>
      <c r="D302" s="19"/>
      <c r="E302" s="19"/>
      <c r="F302">
        <f t="shared" si="94"/>
        <v>0</v>
      </c>
      <c r="G302">
        <f t="shared" si="95"/>
        <v>0</v>
      </c>
      <c r="H302">
        <f t="shared" si="96"/>
        <v>0</v>
      </c>
      <c r="I302">
        <f t="shared" si="97"/>
        <v>0</v>
      </c>
      <c r="J302" t="e">
        <f t="shared" si="98"/>
        <v>#N/A</v>
      </c>
      <c r="L302" s="10">
        <v>7</v>
      </c>
      <c r="M302" s="19"/>
      <c r="N302" s="23"/>
      <c r="O302" s="19"/>
      <c r="P302" s="19"/>
      <c r="R302">
        <f t="shared" si="99"/>
        <v>0</v>
      </c>
      <c r="S302" t="e">
        <f t="shared" si="100"/>
        <v>#DIV/0!</v>
      </c>
      <c r="T302">
        <f t="shared" si="101"/>
        <v>0</v>
      </c>
      <c r="U302" s="5"/>
      <c r="V302">
        <f t="shared" si="102"/>
        <v>0</v>
      </c>
      <c r="W302" t="e">
        <f t="shared" si="103"/>
        <v>#DIV/0!</v>
      </c>
      <c r="X302" t="e">
        <f t="shared" si="104"/>
        <v>#DIV/0!</v>
      </c>
      <c r="Y302" t="e">
        <f t="shared" si="92"/>
        <v>#DIV/0!</v>
      </c>
      <c r="Z302" t="e">
        <f t="shared" si="93"/>
        <v>#DIV/0!</v>
      </c>
    </row>
    <row r="303" spans="1:26" x14ac:dyDescent="0.2">
      <c r="A303">
        <v>8</v>
      </c>
      <c r="B303" s="19"/>
      <c r="C303" s="19"/>
      <c r="D303" s="19"/>
      <c r="E303" s="19"/>
      <c r="F303">
        <f t="shared" si="94"/>
        <v>0</v>
      </c>
      <c r="G303">
        <f t="shared" si="95"/>
        <v>0</v>
      </c>
      <c r="H303">
        <f t="shared" si="96"/>
        <v>0</v>
      </c>
      <c r="I303">
        <f t="shared" si="97"/>
        <v>0</v>
      </c>
      <c r="J303" t="e">
        <f t="shared" si="98"/>
        <v>#N/A</v>
      </c>
      <c r="L303" s="10">
        <v>8</v>
      </c>
      <c r="M303" s="19"/>
      <c r="N303" s="19"/>
      <c r="O303" s="19"/>
      <c r="P303" s="19"/>
      <c r="R303">
        <f t="shared" si="99"/>
        <v>0</v>
      </c>
      <c r="S303" t="e">
        <f t="shared" si="100"/>
        <v>#DIV/0!</v>
      </c>
      <c r="T303">
        <f t="shared" si="101"/>
        <v>0</v>
      </c>
      <c r="U303" s="5"/>
      <c r="V303">
        <f t="shared" si="102"/>
        <v>0</v>
      </c>
      <c r="W303" t="e">
        <f t="shared" si="103"/>
        <v>#DIV/0!</v>
      </c>
      <c r="X303" t="e">
        <f t="shared" si="104"/>
        <v>#DIV/0!</v>
      </c>
      <c r="Y303" t="e">
        <f t="shared" si="92"/>
        <v>#DIV/0!</v>
      </c>
      <c r="Z303" t="e">
        <f t="shared" si="93"/>
        <v>#DIV/0!</v>
      </c>
    </row>
    <row r="304" spans="1:26" x14ac:dyDescent="0.2">
      <c r="A304">
        <v>9</v>
      </c>
      <c r="B304" s="19"/>
      <c r="C304" s="19"/>
      <c r="D304" s="19"/>
      <c r="E304" s="19"/>
      <c r="F304">
        <f t="shared" si="94"/>
        <v>0</v>
      </c>
      <c r="G304">
        <f t="shared" si="95"/>
        <v>0</v>
      </c>
      <c r="H304">
        <f t="shared" si="96"/>
        <v>0</v>
      </c>
      <c r="I304">
        <f t="shared" si="97"/>
        <v>0</v>
      </c>
      <c r="J304" t="e">
        <f t="shared" si="98"/>
        <v>#N/A</v>
      </c>
      <c r="L304" s="10">
        <v>9</v>
      </c>
      <c r="M304" s="19"/>
      <c r="N304" s="23"/>
      <c r="O304" s="19"/>
      <c r="P304" s="19"/>
      <c r="R304">
        <f t="shared" si="99"/>
        <v>0</v>
      </c>
      <c r="S304" t="e">
        <f t="shared" si="100"/>
        <v>#DIV/0!</v>
      </c>
      <c r="T304">
        <f t="shared" si="101"/>
        <v>0</v>
      </c>
      <c r="U304" s="5"/>
      <c r="V304">
        <f t="shared" si="102"/>
        <v>0</v>
      </c>
      <c r="W304" t="e">
        <f t="shared" si="103"/>
        <v>#DIV/0!</v>
      </c>
      <c r="X304" t="e">
        <f t="shared" si="104"/>
        <v>#DIV/0!</v>
      </c>
      <c r="Y304" t="e">
        <f t="shared" si="92"/>
        <v>#DIV/0!</v>
      </c>
      <c r="Z304" t="e">
        <f t="shared" si="93"/>
        <v>#DIV/0!</v>
      </c>
    </row>
    <row r="305" spans="1:26" x14ac:dyDescent="0.2">
      <c r="A305">
        <v>10</v>
      </c>
      <c r="B305" s="19"/>
      <c r="C305" s="19"/>
      <c r="D305" s="19"/>
      <c r="E305" s="19"/>
      <c r="F305">
        <f t="shared" si="94"/>
        <v>0</v>
      </c>
      <c r="G305">
        <f t="shared" si="95"/>
        <v>0</v>
      </c>
      <c r="H305">
        <f t="shared" si="96"/>
        <v>0</v>
      </c>
      <c r="I305">
        <f t="shared" si="97"/>
        <v>0</v>
      </c>
      <c r="J305" t="e">
        <f t="shared" si="98"/>
        <v>#N/A</v>
      </c>
      <c r="L305" s="10">
        <v>10</v>
      </c>
      <c r="M305" s="19"/>
      <c r="N305" s="23"/>
      <c r="O305" s="19"/>
      <c r="P305" s="19"/>
      <c r="R305">
        <f t="shared" si="99"/>
        <v>0</v>
      </c>
      <c r="S305" t="e">
        <f t="shared" si="100"/>
        <v>#DIV/0!</v>
      </c>
      <c r="T305">
        <f t="shared" si="101"/>
        <v>0</v>
      </c>
      <c r="U305" s="5"/>
      <c r="V305">
        <f t="shared" si="102"/>
        <v>0</v>
      </c>
      <c r="W305" t="e">
        <f t="shared" si="103"/>
        <v>#DIV/0!</v>
      </c>
      <c r="X305" t="e">
        <f t="shared" si="104"/>
        <v>#DIV/0!</v>
      </c>
      <c r="Y305" t="e">
        <f t="shared" si="92"/>
        <v>#DIV/0!</v>
      </c>
      <c r="Z305" t="e">
        <f t="shared" si="93"/>
        <v>#DIV/0!</v>
      </c>
    </row>
    <row r="306" spans="1:26" x14ac:dyDescent="0.2">
      <c r="A306">
        <v>11</v>
      </c>
      <c r="B306" s="19"/>
      <c r="C306" s="19"/>
      <c r="D306" s="19"/>
      <c r="E306" s="19"/>
      <c r="F306">
        <f t="shared" si="94"/>
        <v>0</v>
      </c>
      <c r="G306">
        <f t="shared" si="95"/>
        <v>0</v>
      </c>
      <c r="H306">
        <f t="shared" si="96"/>
        <v>0</v>
      </c>
      <c r="I306">
        <f t="shared" si="97"/>
        <v>0</v>
      </c>
      <c r="J306" t="e">
        <f t="shared" si="98"/>
        <v>#N/A</v>
      </c>
      <c r="L306" s="10">
        <v>11</v>
      </c>
      <c r="M306" s="19"/>
      <c r="N306" s="23"/>
      <c r="O306" s="19"/>
      <c r="P306" s="19"/>
      <c r="R306">
        <f t="shared" si="99"/>
        <v>0</v>
      </c>
      <c r="S306" t="e">
        <f t="shared" si="100"/>
        <v>#DIV/0!</v>
      </c>
      <c r="T306">
        <f t="shared" si="101"/>
        <v>0</v>
      </c>
      <c r="U306" s="5"/>
      <c r="V306">
        <f t="shared" si="102"/>
        <v>0</v>
      </c>
      <c r="W306" t="e">
        <f t="shared" si="103"/>
        <v>#DIV/0!</v>
      </c>
      <c r="X306" t="e">
        <f t="shared" si="104"/>
        <v>#DIV/0!</v>
      </c>
      <c r="Y306" t="e">
        <f t="shared" si="92"/>
        <v>#DIV/0!</v>
      </c>
      <c r="Z306" t="e">
        <f t="shared" si="93"/>
        <v>#DIV/0!</v>
      </c>
    </row>
    <row r="307" spans="1:26" x14ac:dyDescent="0.2">
      <c r="A307">
        <v>12</v>
      </c>
      <c r="B307" s="19"/>
      <c r="C307" s="19"/>
      <c r="D307" s="19"/>
      <c r="E307" s="19"/>
      <c r="F307">
        <f t="shared" si="94"/>
        <v>0</v>
      </c>
      <c r="G307">
        <f t="shared" si="95"/>
        <v>0</v>
      </c>
      <c r="H307">
        <f t="shared" si="96"/>
        <v>0</v>
      </c>
      <c r="I307">
        <f t="shared" si="97"/>
        <v>0</v>
      </c>
      <c r="J307" t="e">
        <f t="shared" si="98"/>
        <v>#N/A</v>
      </c>
      <c r="L307" s="10">
        <v>12</v>
      </c>
      <c r="M307" s="19"/>
      <c r="N307" s="23"/>
      <c r="O307" s="19"/>
      <c r="P307" s="19"/>
      <c r="R307">
        <f t="shared" si="99"/>
        <v>0</v>
      </c>
      <c r="S307" t="e">
        <f t="shared" si="100"/>
        <v>#DIV/0!</v>
      </c>
      <c r="T307">
        <f t="shared" si="101"/>
        <v>0</v>
      </c>
      <c r="U307" s="5"/>
      <c r="V307">
        <f t="shared" si="102"/>
        <v>0</v>
      </c>
      <c r="W307" t="e">
        <f t="shared" si="103"/>
        <v>#DIV/0!</v>
      </c>
      <c r="X307" t="e">
        <f t="shared" si="104"/>
        <v>#DIV/0!</v>
      </c>
      <c r="Y307" t="e">
        <f t="shared" si="92"/>
        <v>#DIV/0!</v>
      </c>
      <c r="Z307" t="e">
        <f t="shared" si="93"/>
        <v>#DIV/0!</v>
      </c>
    </row>
    <row r="308" spans="1:26" x14ac:dyDescent="0.2">
      <c r="A308">
        <v>13</v>
      </c>
      <c r="B308" s="19"/>
      <c r="C308" s="19"/>
      <c r="D308" s="19"/>
      <c r="E308" s="19"/>
      <c r="F308">
        <f t="shared" si="94"/>
        <v>0</v>
      </c>
      <c r="G308">
        <f t="shared" si="95"/>
        <v>0</v>
      </c>
      <c r="H308">
        <f t="shared" si="96"/>
        <v>0</v>
      </c>
      <c r="I308">
        <f t="shared" si="97"/>
        <v>0</v>
      </c>
      <c r="J308" t="e">
        <f t="shared" si="98"/>
        <v>#N/A</v>
      </c>
      <c r="L308" s="10">
        <v>13</v>
      </c>
      <c r="M308" s="19"/>
      <c r="N308" s="23"/>
      <c r="O308" s="19"/>
      <c r="P308" s="19"/>
      <c r="R308">
        <f t="shared" si="99"/>
        <v>0</v>
      </c>
      <c r="S308" t="e">
        <f t="shared" si="100"/>
        <v>#DIV/0!</v>
      </c>
      <c r="T308">
        <f t="shared" si="101"/>
        <v>0</v>
      </c>
      <c r="U308" s="5"/>
      <c r="V308">
        <f t="shared" si="102"/>
        <v>0</v>
      </c>
      <c r="W308" t="e">
        <f t="shared" si="103"/>
        <v>#DIV/0!</v>
      </c>
      <c r="X308" t="e">
        <f t="shared" si="104"/>
        <v>#DIV/0!</v>
      </c>
      <c r="Y308" t="e">
        <f t="shared" si="92"/>
        <v>#DIV/0!</v>
      </c>
      <c r="Z308" t="e">
        <f t="shared" si="93"/>
        <v>#DIV/0!</v>
      </c>
    </row>
    <row r="309" spans="1:26" x14ac:dyDescent="0.2">
      <c r="A309">
        <v>14</v>
      </c>
      <c r="B309" s="19"/>
      <c r="C309" s="19"/>
      <c r="D309" s="19"/>
      <c r="E309" s="19"/>
      <c r="F309">
        <f t="shared" si="94"/>
        <v>0</v>
      </c>
      <c r="G309">
        <f t="shared" si="95"/>
        <v>0</v>
      </c>
      <c r="H309">
        <f t="shared" si="96"/>
        <v>0</v>
      </c>
      <c r="I309">
        <f t="shared" si="97"/>
        <v>0</v>
      </c>
      <c r="J309" t="e">
        <f t="shared" si="98"/>
        <v>#N/A</v>
      </c>
      <c r="L309" s="10">
        <v>14</v>
      </c>
      <c r="M309" s="19"/>
      <c r="N309" s="23"/>
      <c r="O309" s="19"/>
      <c r="P309" s="19"/>
      <c r="R309">
        <f t="shared" si="99"/>
        <v>0</v>
      </c>
      <c r="S309" t="e">
        <f t="shared" si="100"/>
        <v>#DIV/0!</v>
      </c>
      <c r="T309">
        <f t="shared" si="101"/>
        <v>0</v>
      </c>
      <c r="U309" s="5"/>
      <c r="V309">
        <f t="shared" si="102"/>
        <v>0</v>
      </c>
      <c r="W309" t="e">
        <f t="shared" si="103"/>
        <v>#DIV/0!</v>
      </c>
      <c r="X309" t="e">
        <f t="shared" si="104"/>
        <v>#DIV/0!</v>
      </c>
      <c r="Y309" t="e">
        <f t="shared" si="92"/>
        <v>#DIV/0!</v>
      </c>
      <c r="Z309" t="e">
        <f t="shared" si="93"/>
        <v>#DIV/0!</v>
      </c>
    </row>
    <row r="310" spans="1:26" x14ac:dyDescent="0.2">
      <c r="A310">
        <v>15</v>
      </c>
      <c r="B310" s="19"/>
      <c r="C310" s="19"/>
      <c r="D310" s="19"/>
      <c r="E310" s="19"/>
      <c r="F310">
        <f t="shared" si="94"/>
        <v>0</v>
      </c>
      <c r="G310">
        <f t="shared" si="95"/>
        <v>0</v>
      </c>
      <c r="H310">
        <f t="shared" si="96"/>
        <v>0</v>
      </c>
      <c r="I310">
        <f t="shared" si="97"/>
        <v>0</v>
      </c>
      <c r="J310" t="e">
        <f t="shared" si="98"/>
        <v>#N/A</v>
      </c>
      <c r="L310" s="10">
        <v>15</v>
      </c>
      <c r="M310" s="19"/>
      <c r="N310" s="23"/>
      <c r="O310" s="19"/>
      <c r="P310" s="19"/>
      <c r="R310">
        <f t="shared" si="99"/>
        <v>0</v>
      </c>
      <c r="S310" t="e">
        <f t="shared" si="100"/>
        <v>#DIV/0!</v>
      </c>
      <c r="T310">
        <f t="shared" si="101"/>
        <v>0</v>
      </c>
      <c r="U310" s="5"/>
      <c r="V310">
        <f t="shared" si="102"/>
        <v>0</v>
      </c>
      <c r="W310" t="e">
        <f t="shared" si="103"/>
        <v>#DIV/0!</v>
      </c>
      <c r="X310" t="e">
        <f t="shared" si="104"/>
        <v>#DIV/0!</v>
      </c>
      <c r="Y310" t="e">
        <f t="shared" si="92"/>
        <v>#DIV/0!</v>
      </c>
      <c r="Z310" t="e">
        <f t="shared" si="93"/>
        <v>#DIV/0!</v>
      </c>
    </row>
    <row r="311" spans="1:26" x14ac:dyDescent="0.2">
      <c r="A311">
        <v>16</v>
      </c>
      <c r="B311" s="19"/>
      <c r="C311" s="19"/>
      <c r="D311" s="19"/>
      <c r="E311" s="19"/>
      <c r="F311">
        <f t="shared" si="94"/>
        <v>0</v>
      </c>
      <c r="G311">
        <f t="shared" si="95"/>
        <v>0</v>
      </c>
      <c r="H311">
        <f t="shared" si="96"/>
        <v>0</v>
      </c>
      <c r="I311">
        <f t="shared" si="97"/>
        <v>0</v>
      </c>
      <c r="J311" t="e">
        <f t="shared" si="98"/>
        <v>#N/A</v>
      </c>
      <c r="L311" s="10">
        <v>16</v>
      </c>
      <c r="M311" s="19"/>
      <c r="N311" s="23"/>
      <c r="O311" s="19"/>
      <c r="P311" s="19"/>
      <c r="R311">
        <f t="shared" si="99"/>
        <v>0</v>
      </c>
      <c r="S311" t="e">
        <f t="shared" si="100"/>
        <v>#DIV/0!</v>
      </c>
      <c r="T311">
        <f t="shared" si="101"/>
        <v>0</v>
      </c>
      <c r="U311" s="5"/>
      <c r="V311">
        <f t="shared" si="102"/>
        <v>0</v>
      </c>
      <c r="W311" t="e">
        <f t="shared" si="103"/>
        <v>#DIV/0!</v>
      </c>
      <c r="X311" t="e">
        <f t="shared" si="104"/>
        <v>#DIV/0!</v>
      </c>
      <c r="Y311" t="e">
        <f t="shared" si="92"/>
        <v>#DIV/0!</v>
      </c>
      <c r="Z311" t="e">
        <f t="shared" si="93"/>
        <v>#DIV/0!</v>
      </c>
    </row>
    <row r="312" spans="1:26" x14ac:dyDescent="0.2">
      <c r="A312">
        <v>17</v>
      </c>
      <c r="B312" s="19"/>
      <c r="C312" s="19"/>
      <c r="D312" s="19"/>
      <c r="E312" s="19"/>
      <c r="F312">
        <f t="shared" si="94"/>
        <v>0</v>
      </c>
      <c r="G312">
        <f t="shared" si="95"/>
        <v>0</v>
      </c>
      <c r="H312">
        <f t="shared" si="96"/>
        <v>0</v>
      </c>
      <c r="I312">
        <f t="shared" si="97"/>
        <v>0</v>
      </c>
      <c r="J312" t="e">
        <f t="shared" si="98"/>
        <v>#N/A</v>
      </c>
      <c r="L312" s="10">
        <v>17</v>
      </c>
      <c r="M312" s="19"/>
      <c r="N312" s="23"/>
      <c r="O312" s="19"/>
      <c r="P312" s="19"/>
      <c r="R312">
        <f t="shared" si="99"/>
        <v>0</v>
      </c>
      <c r="S312" t="e">
        <f t="shared" si="100"/>
        <v>#DIV/0!</v>
      </c>
      <c r="T312">
        <f t="shared" si="101"/>
        <v>0</v>
      </c>
      <c r="U312" s="5"/>
      <c r="V312">
        <f t="shared" si="102"/>
        <v>0</v>
      </c>
      <c r="W312" t="e">
        <f t="shared" si="103"/>
        <v>#DIV/0!</v>
      </c>
      <c r="X312" t="e">
        <f t="shared" si="104"/>
        <v>#DIV/0!</v>
      </c>
      <c r="Y312" t="e">
        <f t="shared" si="92"/>
        <v>#DIV/0!</v>
      </c>
    </row>
    <row r="313" spans="1:26" x14ac:dyDescent="0.2">
      <c r="A313">
        <v>18</v>
      </c>
      <c r="B313" s="19"/>
      <c r="C313" s="19"/>
      <c r="D313" s="19"/>
      <c r="E313" s="19"/>
      <c r="F313">
        <f t="shared" si="94"/>
        <v>0</v>
      </c>
      <c r="G313">
        <f t="shared" si="95"/>
        <v>0</v>
      </c>
      <c r="H313">
        <f t="shared" si="96"/>
        <v>0</v>
      </c>
      <c r="I313">
        <f t="shared" si="97"/>
        <v>0</v>
      </c>
      <c r="J313" t="e">
        <f t="shared" si="98"/>
        <v>#N/A</v>
      </c>
      <c r="L313" s="10">
        <v>18</v>
      </c>
      <c r="M313" s="19"/>
      <c r="N313" s="23"/>
      <c r="O313" s="19"/>
      <c r="P313" s="19"/>
      <c r="R313">
        <f t="shared" si="99"/>
        <v>0</v>
      </c>
      <c r="S313" t="e">
        <f t="shared" si="100"/>
        <v>#DIV/0!</v>
      </c>
      <c r="T313">
        <f t="shared" si="101"/>
        <v>0</v>
      </c>
      <c r="U313" s="5"/>
      <c r="V313">
        <f t="shared" si="102"/>
        <v>0</v>
      </c>
      <c r="W313" t="e">
        <f t="shared" si="103"/>
        <v>#DIV/0!</v>
      </c>
      <c r="X313" t="e">
        <f t="shared" si="104"/>
        <v>#DIV/0!</v>
      </c>
      <c r="Y313" t="e">
        <f t="shared" si="92"/>
        <v>#DIV/0!</v>
      </c>
    </row>
    <row r="314" spans="1:26" x14ac:dyDescent="0.2">
      <c r="A314">
        <v>19</v>
      </c>
      <c r="B314" s="19"/>
      <c r="C314" s="19"/>
      <c r="D314" s="19"/>
      <c r="E314" s="19"/>
      <c r="F314">
        <f t="shared" si="94"/>
        <v>0</v>
      </c>
      <c r="G314">
        <f t="shared" si="95"/>
        <v>0</v>
      </c>
      <c r="H314">
        <f t="shared" si="96"/>
        <v>0</v>
      </c>
      <c r="I314">
        <f t="shared" si="97"/>
        <v>0</v>
      </c>
      <c r="J314" t="e">
        <f t="shared" si="98"/>
        <v>#N/A</v>
      </c>
      <c r="L314" s="10">
        <v>19</v>
      </c>
      <c r="M314" s="19"/>
      <c r="N314" s="23"/>
      <c r="O314" s="19"/>
      <c r="P314" s="19"/>
      <c r="R314">
        <f t="shared" si="99"/>
        <v>0</v>
      </c>
      <c r="S314" t="e">
        <f t="shared" si="100"/>
        <v>#DIV/0!</v>
      </c>
      <c r="T314">
        <f t="shared" si="101"/>
        <v>0</v>
      </c>
      <c r="U314" s="5"/>
      <c r="V314">
        <f t="shared" si="102"/>
        <v>0</v>
      </c>
      <c r="W314" t="e">
        <f t="shared" si="103"/>
        <v>#DIV/0!</v>
      </c>
      <c r="X314" t="e">
        <f t="shared" si="104"/>
        <v>#DIV/0!</v>
      </c>
      <c r="Y314" t="e">
        <f t="shared" si="92"/>
        <v>#DIV/0!</v>
      </c>
    </row>
    <row r="315" spans="1:26" x14ac:dyDescent="0.2">
      <c r="A315">
        <v>20</v>
      </c>
      <c r="B315" s="19"/>
      <c r="C315" s="19"/>
      <c r="D315" s="19"/>
      <c r="E315" s="19"/>
      <c r="F315">
        <f t="shared" si="94"/>
        <v>0</v>
      </c>
      <c r="G315">
        <f t="shared" si="95"/>
        <v>0</v>
      </c>
      <c r="H315">
        <f t="shared" si="96"/>
        <v>0</v>
      </c>
      <c r="I315">
        <f t="shared" si="97"/>
        <v>0</v>
      </c>
      <c r="J315" t="e">
        <f t="shared" si="98"/>
        <v>#N/A</v>
      </c>
      <c r="L315" s="10">
        <v>20</v>
      </c>
      <c r="M315" s="19"/>
      <c r="N315" s="23"/>
      <c r="O315" s="19"/>
      <c r="P315" s="19"/>
      <c r="R315">
        <f t="shared" si="99"/>
        <v>0</v>
      </c>
      <c r="S315" t="e">
        <f t="shared" si="100"/>
        <v>#DIV/0!</v>
      </c>
      <c r="T315">
        <f t="shared" si="101"/>
        <v>0</v>
      </c>
      <c r="U315" s="5"/>
      <c r="V315">
        <f t="shared" si="102"/>
        <v>0</v>
      </c>
      <c r="W315" t="e">
        <f t="shared" si="103"/>
        <v>#DIV/0!</v>
      </c>
      <c r="X315" t="e">
        <f t="shared" si="104"/>
        <v>#DIV/0!</v>
      </c>
      <c r="Y315" t="e">
        <f t="shared" si="92"/>
        <v>#DIV/0!</v>
      </c>
    </row>
    <row r="316" spans="1:26" x14ac:dyDescent="0.2">
      <c r="A316">
        <v>21</v>
      </c>
      <c r="B316" s="19"/>
      <c r="C316" s="19"/>
      <c r="D316" s="19"/>
      <c r="E316" s="19"/>
      <c r="F316">
        <f t="shared" si="94"/>
        <v>0</v>
      </c>
      <c r="G316">
        <f t="shared" si="95"/>
        <v>0</v>
      </c>
      <c r="H316">
        <f t="shared" si="96"/>
        <v>0</v>
      </c>
      <c r="I316">
        <f t="shared" si="97"/>
        <v>0</v>
      </c>
      <c r="J316" t="e">
        <f t="shared" si="98"/>
        <v>#N/A</v>
      </c>
      <c r="L316" s="10">
        <v>21</v>
      </c>
      <c r="M316" s="19"/>
      <c r="N316" s="23"/>
      <c r="O316" s="23"/>
      <c r="P316" s="19"/>
      <c r="R316">
        <f t="shared" si="99"/>
        <v>0</v>
      </c>
      <c r="S316" t="e">
        <f t="shared" si="100"/>
        <v>#DIV/0!</v>
      </c>
      <c r="T316">
        <f t="shared" si="101"/>
        <v>0</v>
      </c>
      <c r="U316" s="5"/>
      <c r="V316">
        <f t="shared" si="102"/>
        <v>0</v>
      </c>
      <c r="W316" t="e">
        <f t="shared" si="103"/>
        <v>#DIV/0!</v>
      </c>
      <c r="X316" t="e">
        <f t="shared" si="104"/>
        <v>#DIV/0!</v>
      </c>
      <c r="Y316" t="e">
        <f t="shared" si="92"/>
        <v>#DIV/0!</v>
      </c>
    </row>
    <row r="317" spans="1:26" x14ac:dyDescent="0.2">
      <c r="A317">
        <v>22</v>
      </c>
      <c r="B317" s="19"/>
      <c r="C317" s="19"/>
      <c r="D317" s="19"/>
      <c r="E317" s="19"/>
      <c r="F317">
        <f t="shared" si="94"/>
        <v>0</v>
      </c>
      <c r="G317">
        <f t="shared" si="95"/>
        <v>0</v>
      </c>
      <c r="H317">
        <f t="shared" si="96"/>
        <v>0</v>
      </c>
      <c r="I317">
        <f t="shared" si="97"/>
        <v>0</v>
      </c>
      <c r="J317" t="e">
        <f t="shared" si="98"/>
        <v>#N/A</v>
      </c>
      <c r="L317" s="10">
        <v>22</v>
      </c>
      <c r="M317" s="19"/>
      <c r="N317" s="23"/>
      <c r="O317" s="19"/>
      <c r="P317" s="19"/>
      <c r="R317">
        <f t="shared" si="99"/>
        <v>0</v>
      </c>
      <c r="S317" t="e">
        <f t="shared" si="100"/>
        <v>#DIV/0!</v>
      </c>
      <c r="T317">
        <f t="shared" si="101"/>
        <v>0</v>
      </c>
      <c r="U317" s="5"/>
      <c r="V317">
        <f t="shared" si="102"/>
        <v>0</v>
      </c>
      <c r="W317" t="e">
        <f t="shared" si="103"/>
        <v>#DIV/0!</v>
      </c>
      <c r="X317" t="e">
        <f t="shared" si="104"/>
        <v>#DIV/0!</v>
      </c>
      <c r="Y317" t="e">
        <f t="shared" si="92"/>
        <v>#DIV/0!</v>
      </c>
    </row>
    <row r="318" spans="1:26" x14ac:dyDescent="0.2">
      <c r="A318">
        <v>23</v>
      </c>
      <c r="B318" s="19"/>
      <c r="C318" s="19"/>
      <c r="D318" s="19"/>
      <c r="E318" s="19"/>
      <c r="F318">
        <f t="shared" si="94"/>
        <v>0</v>
      </c>
      <c r="G318">
        <f t="shared" si="95"/>
        <v>0</v>
      </c>
      <c r="H318">
        <f t="shared" si="96"/>
        <v>0</v>
      </c>
      <c r="I318">
        <f t="shared" si="97"/>
        <v>0</v>
      </c>
      <c r="J318" t="e">
        <f t="shared" si="98"/>
        <v>#N/A</v>
      </c>
      <c r="L318" s="10">
        <v>23</v>
      </c>
      <c r="M318" s="19"/>
      <c r="N318" s="19"/>
      <c r="O318" s="19"/>
      <c r="P318" s="19"/>
      <c r="R318">
        <f t="shared" si="99"/>
        <v>0</v>
      </c>
      <c r="S318" t="e">
        <f t="shared" si="100"/>
        <v>#DIV/0!</v>
      </c>
      <c r="T318">
        <f t="shared" si="101"/>
        <v>0</v>
      </c>
      <c r="U318" s="5"/>
      <c r="V318">
        <f t="shared" si="102"/>
        <v>0</v>
      </c>
      <c r="W318" t="e">
        <f t="shared" si="103"/>
        <v>#DIV/0!</v>
      </c>
      <c r="X318" t="e">
        <f t="shared" si="104"/>
        <v>#DIV/0!</v>
      </c>
      <c r="Y318" t="e">
        <f t="shared" si="92"/>
        <v>#DIV/0!</v>
      </c>
    </row>
    <row r="319" spans="1:26" x14ac:dyDescent="0.2">
      <c r="A319">
        <v>24</v>
      </c>
      <c r="B319" s="19"/>
      <c r="C319" s="19"/>
      <c r="D319" s="19"/>
      <c r="E319" s="19"/>
      <c r="F319">
        <f t="shared" si="94"/>
        <v>0</v>
      </c>
      <c r="G319">
        <f t="shared" si="95"/>
        <v>0</v>
      </c>
      <c r="H319">
        <f t="shared" si="96"/>
        <v>0</v>
      </c>
      <c r="I319">
        <f t="shared" si="97"/>
        <v>0</v>
      </c>
      <c r="J319" t="e">
        <f t="shared" si="98"/>
        <v>#N/A</v>
      </c>
      <c r="L319" s="10">
        <v>24</v>
      </c>
      <c r="M319" s="19"/>
      <c r="N319" s="23"/>
      <c r="O319" s="19"/>
      <c r="P319" s="19"/>
      <c r="R319">
        <f t="shared" si="99"/>
        <v>0</v>
      </c>
      <c r="S319" t="e">
        <f t="shared" si="100"/>
        <v>#DIV/0!</v>
      </c>
      <c r="T319">
        <f t="shared" si="101"/>
        <v>0</v>
      </c>
      <c r="U319" s="5"/>
      <c r="V319">
        <f t="shared" si="102"/>
        <v>0</v>
      </c>
      <c r="W319" t="e">
        <f t="shared" si="103"/>
        <v>#DIV/0!</v>
      </c>
      <c r="X319" t="e">
        <f t="shared" si="104"/>
        <v>#DIV/0!</v>
      </c>
      <c r="Y319" t="e">
        <f t="shared" si="92"/>
        <v>#DIV/0!</v>
      </c>
    </row>
    <row r="320" spans="1:26" x14ac:dyDescent="0.2">
      <c r="A320">
        <v>25</v>
      </c>
      <c r="B320" s="19"/>
      <c r="C320" s="19"/>
      <c r="D320" s="19"/>
      <c r="E320" s="19"/>
      <c r="F320">
        <f t="shared" si="94"/>
        <v>0</v>
      </c>
      <c r="G320">
        <f t="shared" si="95"/>
        <v>0</v>
      </c>
      <c r="H320">
        <f t="shared" si="96"/>
        <v>0</v>
      </c>
      <c r="I320">
        <f t="shared" si="97"/>
        <v>0</v>
      </c>
      <c r="J320" t="e">
        <f t="shared" si="98"/>
        <v>#N/A</v>
      </c>
      <c r="L320" s="10">
        <v>25</v>
      </c>
      <c r="M320" s="19"/>
      <c r="N320" s="23"/>
      <c r="O320" s="19"/>
      <c r="P320" s="19"/>
      <c r="R320">
        <f t="shared" si="99"/>
        <v>0</v>
      </c>
      <c r="S320" t="e">
        <f t="shared" si="100"/>
        <v>#DIV/0!</v>
      </c>
      <c r="T320">
        <f t="shared" si="101"/>
        <v>0</v>
      </c>
      <c r="U320" s="5"/>
      <c r="V320">
        <f t="shared" si="102"/>
        <v>0</v>
      </c>
      <c r="W320" t="e">
        <f t="shared" si="103"/>
        <v>#DIV/0!</v>
      </c>
      <c r="X320" t="e">
        <f t="shared" si="104"/>
        <v>#DIV/0!</v>
      </c>
      <c r="Y320" t="e">
        <f t="shared" si="92"/>
        <v>#DIV/0!</v>
      </c>
    </row>
    <row r="321" spans="1:25" x14ac:dyDescent="0.2">
      <c r="A321">
        <v>26</v>
      </c>
      <c r="B321" s="19"/>
      <c r="C321" s="19"/>
      <c r="D321" s="19"/>
      <c r="E321" s="19"/>
      <c r="F321">
        <f t="shared" si="94"/>
        <v>0</v>
      </c>
      <c r="G321">
        <f t="shared" si="95"/>
        <v>0</v>
      </c>
      <c r="H321">
        <f t="shared" si="96"/>
        <v>0</v>
      </c>
      <c r="I321">
        <f t="shared" si="97"/>
        <v>0</v>
      </c>
      <c r="J321" t="e">
        <f t="shared" si="98"/>
        <v>#N/A</v>
      </c>
      <c r="L321" s="10">
        <v>26</v>
      </c>
      <c r="M321" s="19"/>
      <c r="N321" s="19"/>
      <c r="O321" s="19"/>
      <c r="P321" s="19"/>
      <c r="R321">
        <f t="shared" si="99"/>
        <v>0</v>
      </c>
      <c r="S321" t="e">
        <f t="shared" si="100"/>
        <v>#DIV/0!</v>
      </c>
      <c r="T321">
        <f t="shared" si="101"/>
        <v>0</v>
      </c>
      <c r="U321" s="5"/>
      <c r="V321">
        <f t="shared" si="102"/>
        <v>0</v>
      </c>
      <c r="W321" t="e">
        <f t="shared" si="103"/>
        <v>#DIV/0!</v>
      </c>
      <c r="X321" t="e">
        <f t="shared" si="104"/>
        <v>#DIV/0!</v>
      </c>
      <c r="Y321" t="e">
        <f t="shared" si="92"/>
        <v>#DIV/0!</v>
      </c>
    </row>
    <row r="322" spans="1:25" x14ac:dyDescent="0.2">
      <c r="A322">
        <v>27</v>
      </c>
      <c r="B322" s="19"/>
      <c r="C322" s="19"/>
      <c r="D322" s="19"/>
      <c r="E322" s="19"/>
      <c r="F322">
        <f t="shared" si="94"/>
        <v>0</v>
      </c>
      <c r="G322">
        <f t="shared" si="95"/>
        <v>0</v>
      </c>
      <c r="H322">
        <f t="shared" si="96"/>
        <v>0</v>
      </c>
      <c r="I322">
        <f t="shared" si="97"/>
        <v>0</v>
      </c>
      <c r="J322" t="e">
        <f t="shared" si="98"/>
        <v>#N/A</v>
      </c>
      <c r="L322" s="10">
        <v>27</v>
      </c>
      <c r="M322" s="19"/>
      <c r="N322" s="23"/>
      <c r="O322" s="19"/>
      <c r="P322" s="19"/>
      <c r="R322">
        <f t="shared" si="99"/>
        <v>0</v>
      </c>
      <c r="S322" t="e">
        <f t="shared" si="100"/>
        <v>#DIV/0!</v>
      </c>
      <c r="T322">
        <f t="shared" si="101"/>
        <v>0</v>
      </c>
      <c r="U322" s="5"/>
      <c r="V322">
        <f t="shared" si="102"/>
        <v>0</v>
      </c>
      <c r="W322" t="e">
        <f t="shared" si="103"/>
        <v>#DIV/0!</v>
      </c>
      <c r="X322" t="e">
        <f t="shared" si="104"/>
        <v>#DIV/0!</v>
      </c>
      <c r="Y322" t="e">
        <f t="shared" si="92"/>
        <v>#DIV/0!</v>
      </c>
    </row>
    <row r="323" spans="1:25" x14ac:dyDescent="0.2">
      <c r="A323">
        <v>28</v>
      </c>
      <c r="B323" s="19"/>
      <c r="C323" s="19"/>
      <c r="D323" s="19"/>
      <c r="E323" s="19"/>
      <c r="F323">
        <f t="shared" si="94"/>
        <v>0</v>
      </c>
      <c r="G323">
        <f t="shared" si="95"/>
        <v>0</v>
      </c>
      <c r="H323">
        <f t="shared" si="96"/>
        <v>0</v>
      </c>
      <c r="I323">
        <f t="shared" si="97"/>
        <v>0</v>
      </c>
      <c r="J323" t="e">
        <f t="shared" si="98"/>
        <v>#N/A</v>
      </c>
      <c r="L323" s="10">
        <v>28</v>
      </c>
      <c r="M323" s="19"/>
      <c r="N323" s="23"/>
      <c r="O323" s="19"/>
      <c r="P323" s="19"/>
      <c r="R323">
        <f t="shared" si="99"/>
        <v>0</v>
      </c>
      <c r="S323" t="e">
        <f t="shared" si="100"/>
        <v>#DIV/0!</v>
      </c>
      <c r="T323">
        <f t="shared" si="101"/>
        <v>0</v>
      </c>
      <c r="U323" s="5"/>
      <c r="V323">
        <f t="shared" si="102"/>
        <v>0</v>
      </c>
      <c r="W323" t="e">
        <f t="shared" si="103"/>
        <v>#DIV/0!</v>
      </c>
      <c r="X323" t="e">
        <f t="shared" si="104"/>
        <v>#DIV/0!</v>
      </c>
      <c r="Y323" t="e">
        <f t="shared" si="92"/>
        <v>#DIV/0!</v>
      </c>
    </row>
    <row r="324" spans="1:25" x14ac:dyDescent="0.2">
      <c r="A324">
        <v>29</v>
      </c>
      <c r="B324" s="19"/>
      <c r="C324" s="19"/>
      <c r="D324" s="19"/>
      <c r="E324" s="19"/>
      <c r="F324">
        <f t="shared" si="94"/>
        <v>0</v>
      </c>
      <c r="G324">
        <f t="shared" si="95"/>
        <v>0</v>
      </c>
      <c r="H324">
        <f t="shared" si="96"/>
        <v>0</v>
      </c>
      <c r="I324">
        <f t="shared" si="97"/>
        <v>0</v>
      </c>
      <c r="J324" t="e">
        <f t="shared" si="98"/>
        <v>#N/A</v>
      </c>
      <c r="L324" s="10">
        <v>29</v>
      </c>
      <c r="M324" s="19"/>
      <c r="N324" s="19"/>
      <c r="O324" s="19"/>
      <c r="P324" s="19"/>
      <c r="R324">
        <f t="shared" si="99"/>
        <v>0</v>
      </c>
      <c r="S324" t="e">
        <f t="shared" si="100"/>
        <v>#DIV/0!</v>
      </c>
      <c r="T324">
        <f t="shared" si="101"/>
        <v>0</v>
      </c>
      <c r="U324" s="5"/>
      <c r="V324">
        <f t="shared" si="102"/>
        <v>0</v>
      </c>
      <c r="W324" t="e">
        <f t="shared" si="103"/>
        <v>#DIV/0!</v>
      </c>
      <c r="X324" t="e">
        <f t="shared" si="104"/>
        <v>#DIV/0!</v>
      </c>
      <c r="Y324" t="e">
        <f t="shared" si="92"/>
        <v>#DIV/0!</v>
      </c>
    </row>
    <row r="325" spans="1:25" x14ac:dyDescent="0.2">
      <c r="A325">
        <v>30</v>
      </c>
      <c r="B325" s="19"/>
      <c r="C325" s="19"/>
      <c r="D325" s="19"/>
      <c r="E325" s="19"/>
      <c r="F325">
        <f t="shared" si="94"/>
        <v>0</v>
      </c>
      <c r="G325">
        <f t="shared" si="95"/>
        <v>0</v>
      </c>
      <c r="H325">
        <f t="shared" si="96"/>
        <v>0</v>
      </c>
      <c r="I325">
        <f t="shared" si="97"/>
        <v>0</v>
      </c>
      <c r="J325" t="e">
        <f t="shared" si="98"/>
        <v>#N/A</v>
      </c>
      <c r="L325" s="10">
        <v>30</v>
      </c>
      <c r="M325" s="19"/>
      <c r="N325" s="19"/>
      <c r="O325" s="19"/>
      <c r="P325" s="19"/>
      <c r="R325">
        <f t="shared" si="99"/>
        <v>0</v>
      </c>
      <c r="S325" t="e">
        <f t="shared" si="100"/>
        <v>#DIV/0!</v>
      </c>
      <c r="T325">
        <f t="shared" si="101"/>
        <v>0</v>
      </c>
      <c r="U325" s="5"/>
      <c r="V325">
        <f t="shared" si="102"/>
        <v>0</v>
      </c>
      <c r="W325" t="e">
        <f t="shared" si="103"/>
        <v>#DIV/0!</v>
      </c>
      <c r="X325" t="e">
        <f t="shared" si="104"/>
        <v>#DIV/0!</v>
      </c>
      <c r="Y325" t="e">
        <f t="shared" si="92"/>
        <v>#DIV/0!</v>
      </c>
    </row>
    <row r="326" spans="1:25" x14ac:dyDescent="0.2">
      <c r="A326">
        <v>31</v>
      </c>
      <c r="B326" s="19"/>
      <c r="C326" s="19"/>
      <c r="D326" s="19"/>
      <c r="E326" s="19"/>
      <c r="F326">
        <f t="shared" si="94"/>
        <v>0</v>
      </c>
      <c r="G326">
        <f t="shared" si="95"/>
        <v>0</v>
      </c>
      <c r="H326">
        <f t="shared" si="96"/>
        <v>0</v>
      </c>
      <c r="I326">
        <f t="shared" si="97"/>
        <v>0</v>
      </c>
      <c r="J326" t="e">
        <f t="shared" si="98"/>
        <v>#N/A</v>
      </c>
      <c r="L326" s="10">
        <v>31</v>
      </c>
      <c r="M326" s="19"/>
      <c r="N326" s="19"/>
      <c r="O326" s="19"/>
      <c r="P326" s="19"/>
      <c r="R326">
        <f t="shared" si="99"/>
        <v>0</v>
      </c>
      <c r="S326" t="e">
        <f t="shared" si="100"/>
        <v>#DIV/0!</v>
      </c>
      <c r="T326">
        <f t="shared" si="101"/>
        <v>0</v>
      </c>
      <c r="U326" s="5"/>
      <c r="V326">
        <f t="shared" si="102"/>
        <v>0</v>
      </c>
      <c r="W326" t="e">
        <f t="shared" si="103"/>
        <v>#DIV/0!</v>
      </c>
      <c r="X326" t="e">
        <f t="shared" si="104"/>
        <v>#DIV/0!</v>
      </c>
      <c r="Y326" t="e">
        <f t="shared" si="92"/>
        <v>#DIV/0!</v>
      </c>
    </row>
    <row r="327" spans="1:25" x14ac:dyDescent="0.2">
      <c r="A327">
        <v>32</v>
      </c>
      <c r="B327" s="19"/>
      <c r="C327" s="19"/>
      <c r="D327" s="19"/>
      <c r="E327" s="19"/>
      <c r="F327">
        <f t="shared" si="94"/>
        <v>0</v>
      </c>
      <c r="G327">
        <f t="shared" si="95"/>
        <v>0</v>
      </c>
      <c r="H327">
        <f t="shared" si="96"/>
        <v>0</v>
      </c>
      <c r="I327">
        <f t="shared" si="97"/>
        <v>0</v>
      </c>
      <c r="J327" t="e">
        <f t="shared" si="98"/>
        <v>#N/A</v>
      </c>
      <c r="L327" s="10">
        <v>32</v>
      </c>
      <c r="M327" s="19"/>
      <c r="N327" s="19"/>
      <c r="O327" s="19"/>
      <c r="P327" s="19"/>
      <c r="R327">
        <f t="shared" si="99"/>
        <v>0</v>
      </c>
      <c r="S327" t="e">
        <f t="shared" si="100"/>
        <v>#DIV/0!</v>
      </c>
      <c r="T327">
        <f t="shared" si="101"/>
        <v>0</v>
      </c>
      <c r="U327" s="5"/>
      <c r="V327">
        <f t="shared" si="102"/>
        <v>0</v>
      </c>
      <c r="W327" t="e">
        <f t="shared" si="103"/>
        <v>#DIV/0!</v>
      </c>
      <c r="X327" t="e">
        <f t="shared" si="104"/>
        <v>#DIV/0!</v>
      </c>
      <c r="Y327" t="e">
        <f t="shared" si="92"/>
        <v>#DIV/0!</v>
      </c>
    </row>
    <row r="328" spans="1:25" x14ac:dyDescent="0.2">
      <c r="A328">
        <v>33</v>
      </c>
      <c r="B328" s="19"/>
      <c r="C328" s="19"/>
      <c r="D328" s="19"/>
      <c r="E328" s="19"/>
      <c r="F328">
        <f t="shared" si="94"/>
        <v>0</v>
      </c>
      <c r="G328">
        <f t="shared" si="95"/>
        <v>0</v>
      </c>
      <c r="H328">
        <f t="shared" si="96"/>
        <v>0</v>
      </c>
      <c r="I328">
        <f t="shared" si="97"/>
        <v>0</v>
      </c>
      <c r="J328" t="e">
        <f t="shared" si="98"/>
        <v>#N/A</v>
      </c>
      <c r="L328" s="10">
        <v>33</v>
      </c>
      <c r="M328" s="19"/>
      <c r="N328" s="19"/>
      <c r="O328" s="19"/>
      <c r="P328" s="19"/>
      <c r="R328">
        <f t="shared" si="99"/>
        <v>0</v>
      </c>
      <c r="S328" t="e">
        <f t="shared" si="100"/>
        <v>#DIV/0!</v>
      </c>
      <c r="T328">
        <f t="shared" si="101"/>
        <v>0</v>
      </c>
      <c r="U328" s="5"/>
      <c r="V328">
        <f t="shared" si="102"/>
        <v>0</v>
      </c>
      <c r="W328" t="e">
        <f t="shared" si="103"/>
        <v>#DIV/0!</v>
      </c>
      <c r="X328" t="e">
        <f t="shared" si="104"/>
        <v>#DIV/0!</v>
      </c>
      <c r="Y328" t="e">
        <f t="shared" si="92"/>
        <v>#DIV/0!</v>
      </c>
    </row>
    <row r="329" spans="1:25" x14ac:dyDescent="0.2">
      <c r="A329">
        <v>34</v>
      </c>
      <c r="B329" s="19"/>
      <c r="C329" s="19"/>
      <c r="D329" s="19"/>
      <c r="E329" s="19"/>
      <c r="F329">
        <f t="shared" si="94"/>
        <v>0</v>
      </c>
      <c r="G329">
        <f t="shared" si="95"/>
        <v>0</v>
      </c>
      <c r="H329">
        <f t="shared" si="96"/>
        <v>0</v>
      </c>
      <c r="I329">
        <f t="shared" si="97"/>
        <v>0</v>
      </c>
      <c r="J329" t="e">
        <f t="shared" si="98"/>
        <v>#N/A</v>
      </c>
      <c r="L329" s="10">
        <v>34</v>
      </c>
      <c r="M329" s="19"/>
      <c r="N329" s="19"/>
      <c r="O329" s="19"/>
      <c r="P329" s="19"/>
      <c r="R329">
        <f t="shared" si="99"/>
        <v>0</v>
      </c>
      <c r="S329" t="e">
        <f t="shared" si="100"/>
        <v>#DIV/0!</v>
      </c>
      <c r="T329">
        <f t="shared" si="101"/>
        <v>0</v>
      </c>
      <c r="U329" s="5"/>
      <c r="V329">
        <f t="shared" si="102"/>
        <v>0</v>
      </c>
      <c r="W329" t="e">
        <f t="shared" si="103"/>
        <v>#DIV/0!</v>
      </c>
      <c r="X329" t="e">
        <f t="shared" si="104"/>
        <v>#DIV/0!</v>
      </c>
      <c r="Y329" t="e">
        <f t="shared" si="92"/>
        <v>#DIV/0!</v>
      </c>
    </row>
    <row r="330" spans="1:25" x14ac:dyDescent="0.2">
      <c r="A330">
        <v>35</v>
      </c>
      <c r="B330" s="19"/>
      <c r="C330" s="19"/>
      <c r="D330" s="19"/>
      <c r="E330" s="19"/>
      <c r="F330">
        <f t="shared" si="94"/>
        <v>0</v>
      </c>
      <c r="G330">
        <f t="shared" si="95"/>
        <v>0</v>
      </c>
      <c r="H330">
        <f t="shared" si="96"/>
        <v>0</v>
      </c>
      <c r="I330">
        <f t="shared" si="97"/>
        <v>0</v>
      </c>
      <c r="J330" t="e">
        <f t="shared" si="98"/>
        <v>#N/A</v>
      </c>
      <c r="L330" s="10">
        <v>35</v>
      </c>
      <c r="M330" s="19"/>
      <c r="N330" s="19"/>
      <c r="O330" s="19"/>
      <c r="P330" s="19"/>
      <c r="R330">
        <f t="shared" si="99"/>
        <v>0</v>
      </c>
      <c r="S330" t="e">
        <f t="shared" si="100"/>
        <v>#DIV/0!</v>
      </c>
      <c r="T330">
        <f t="shared" si="101"/>
        <v>0</v>
      </c>
      <c r="U330" s="5"/>
      <c r="V330">
        <f t="shared" si="102"/>
        <v>0</v>
      </c>
      <c r="W330" t="e">
        <f t="shared" si="103"/>
        <v>#DIV/0!</v>
      </c>
      <c r="X330" t="e">
        <f t="shared" si="104"/>
        <v>#DIV/0!</v>
      </c>
      <c r="Y330" t="e">
        <f t="shared" si="92"/>
        <v>#DIV/0!</v>
      </c>
    </row>
    <row r="331" spans="1:25" x14ac:dyDescent="0.2">
      <c r="A331">
        <v>36</v>
      </c>
      <c r="B331" s="19"/>
      <c r="C331" s="19"/>
      <c r="D331" s="19"/>
      <c r="E331" s="19"/>
      <c r="F331">
        <f t="shared" si="94"/>
        <v>0</v>
      </c>
      <c r="G331">
        <f t="shared" si="95"/>
        <v>0</v>
      </c>
      <c r="H331">
        <f t="shared" si="96"/>
        <v>0</v>
      </c>
      <c r="I331">
        <f t="shared" si="97"/>
        <v>0</v>
      </c>
      <c r="J331" t="e">
        <f t="shared" si="98"/>
        <v>#N/A</v>
      </c>
      <c r="L331" s="10">
        <v>36</v>
      </c>
      <c r="M331" s="19"/>
      <c r="N331" s="19"/>
      <c r="O331" s="19"/>
      <c r="P331" s="19"/>
      <c r="R331">
        <f t="shared" si="99"/>
        <v>0</v>
      </c>
      <c r="S331" t="e">
        <f t="shared" si="100"/>
        <v>#DIV/0!</v>
      </c>
      <c r="T331">
        <f t="shared" si="101"/>
        <v>0</v>
      </c>
      <c r="U331" s="5"/>
      <c r="V331">
        <f t="shared" si="102"/>
        <v>0</v>
      </c>
      <c r="W331" t="e">
        <f t="shared" si="103"/>
        <v>#DIV/0!</v>
      </c>
      <c r="X331" t="e">
        <f t="shared" si="104"/>
        <v>#DIV/0!</v>
      </c>
      <c r="Y331" t="e">
        <f t="shared" si="92"/>
        <v>#DIV/0!</v>
      </c>
    </row>
    <row r="332" spans="1:25" x14ac:dyDescent="0.2">
      <c r="A332">
        <v>37</v>
      </c>
      <c r="B332" s="19"/>
      <c r="C332" s="19"/>
      <c r="D332" s="19"/>
      <c r="E332" s="19"/>
      <c r="F332">
        <f t="shared" si="94"/>
        <v>0</v>
      </c>
      <c r="G332">
        <f t="shared" si="95"/>
        <v>0</v>
      </c>
      <c r="H332">
        <f t="shared" si="96"/>
        <v>0</v>
      </c>
      <c r="I332">
        <f t="shared" si="97"/>
        <v>0</v>
      </c>
      <c r="J332" t="e">
        <f t="shared" si="98"/>
        <v>#N/A</v>
      </c>
      <c r="L332" s="10">
        <v>37</v>
      </c>
      <c r="M332" s="19"/>
      <c r="N332" s="19"/>
      <c r="O332" s="19"/>
      <c r="P332" s="19"/>
      <c r="R332">
        <f t="shared" si="99"/>
        <v>0</v>
      </c>
      <c r="S332" t="e">
        <f t="shared" si="100"/>
        <v>#DIV/0!</v>
      </c>
      <c r="T332">
        <f t="shared" si="101"/>
        <v>0</v>
      </c>
      <c r="U332" s="5"/>
      <c r="V332">
        <f t="shared" si="102"/>
        <v>0</v>
      </c>
      <c r="W332" t="e">
        <f t="shared" si="103"/>
        <v>#DIV/0!</v>
      </c>
      <c r="X332" t="e">
        <f t="shared" si="104"/>
        <v>#DIV/0!</v>
      </c>
      <c r="Y332" t="e">
        <f t="shared" si="92"/>
        <v>#DIV/0!</v>
      </c>
    </row>
    <row r="333" spans="1:25" x14ac:dyDescent="0.2">
      <c r="A333">
        <v>38</v>
      </c>
      <c r="B333" s="19"/>
      <c r="C333" s="19"/>
      <c r="D333" s="19"/>
      <c r="E333" s="19"/>
      <c r="F333">
        <f t="shared" si="94"/>
        <v>0</v>
      </c>
      <c r="G333">
        <f t="shared" si="95"/>
        <v>0</v>
      </c>
      <c r="H333">
        <f t="shared" si="96"/>
        <v>0</v>
      </c>
      <c r="I333">
        <f t="shared" si="97"/>
        <v>0</v>
      </c>
      <c r="J333" t="e">
        <f t="shared" si="98"/>
        <v>#N/A</v>
      </c>
      <c r="L333" s="10">
        <v>38</v>
      </c>
      <c r="M333" s="19"/>
      <c r="N333" s="19"/>
      <c r="O333" s="19"/>
      <c r="P333" s="19"/>
      <c r="R333">
        <f t="shared" si="99"/>
        <v>0</v>
      </c>
      <c r="S333" t="e">
        <f t="shared" si="100"/>
        <v>#DIV/0!</v>
      </c>
      <c r="T333">
        <f t="shared" si="101"/>
        <v>0</v>
      </c>
      <c r="U333" s="5"/>
      <c r="V333">
        <f t="shared" si="102"/>
        <v>0</v>
      </c>
      <c r="W333" t="e">
        <f t="shared" si="103"/>
        <v>#DIV/0!</v>
      </c>
      <c r="X333" t="e">
        <f t="shared" si="104"/>
        <v>#DIV/0!</v>
      </c>
      <c r="Y333" t="e">
        <f t="shared" si="92"/>
        <v>#DIV/0!</v>
      </c>
    </row>
    <row r="334" spans="1:25" x14ac:dyDescent="0.2">
      <c r="A334">
        <v>39</v>
      </c>
      <c r="B334" s="19"/>
      <c r="C334" s="19"/>
      <c r="D334" s="19"/>
      <c r="E334" s="19"/>
      <c r="F334">
        <f t="shared" si="94"/>
        <v>0</v>
      </c>
      <c r="G334">
        <f t="shared" si="95"/>
        <v>0</v>
      </c>
      <c r="H334">
        <f t="shared" si="96"/>
        <v>0</v>
      </c>
      <c r="I334">
        <f t="shared" si="97"/>
        <v>0</v>
      </c>
      <c r="L334" s="10">
        <v>39</v>
      </c>
      <c r="M334" s="19"/>
      <c r="N334" s="19"/>
      <c r="O334" s="19"/>
      <c r="P334" s="19"/>
      <c r="R334">
        <f t="shared" si="99"/>
        <v>0</v>
      </c>
      <c r="S334" t="e">
        <f t="shared" si="100"/>
        <v>#DIV/0!</v>
      </c>
      <c r="T334">
        <f t="shared" si="101"/>
        <v>0</v>
      </c>
      <c r="U334" s="5"/>
      <c r="V334">
        <f t="shared" si="102"/>
        <v>0</v>
      </c>
      <c r="W334" t="e">
        <f t="shared" si="103"/>
        <v>#DIV/0!</v>
      </c>
      <c r="X334" t="e">
        <f t="shared" si="104"/>
        <v>#DIV/0!</v>
      </c>
      <c r="Y334" t="e">
        <f t="shared" si="92"/>
        <v>#DIV/0!</v>
      </c>
    </row>
    <row r="335" spans="1:25" x14ac:dyDescent="0.2">
      <c r="A335">
        <v>40</v>
      </c>
      <c r="B335" s="19"/>
      <c r="C335" s="19"/>
      <c r="D335" s="19"/>
      <c r="E335" s="19"/>
      <c r="F335">
        <f t="shared" si="94"/>
        <v>0</v>
      </c>
      <c r="G335">
        <f t="shared" si="95"/>
        <v>0</v>
      </c>
      <c r="H335">
        <f t="shared" si="96"/>
        <v>0</v>
      </c>
      <c r="I335">
        <f t="shared" si="97"/>
        <v>0</v>
      </c>
      <c r="L335" s="10">
        <v>40</v>
      </c>
      <c r="M335" s="19"/>
      <c r="N335" s="19"/>
      <c r="O335" s="19"/>
      <c r="P335" s="19"/>
      <c r="R335">
        <f t="shared" si="99"/>
        <v>0</v>
      </c>
      <c r="S335" t="e">
        <f t="shared" si="100"/>
        <v>#DIV/0!</v>
      </c>
      <c r="T335">
        <f t="shared" si="101"/>
        <v>0</v>
      </c>
      <c r="U335" s="5"/>
      <c r="V335">
        <f t="shared" si="102"/>
        <v>0</v>
      </c>
      <c r="W335" t="e">
        <f t="shared" si="103"/>
        <v>#DIV/0!</v>
      </c>
      <c r="X335" t="e">
        <f t="shared" si="104"/>
        <v>#DIV/0!</v>
      </c>
      <c r="Y335" t="e">
        <f t="shared" si="92"/>
        <v>#DIV/0!</v>
      </c>
    </row>
    <row r="336" spans="1:25" x14ac:dyDescent="0.2">
      <c r="A336">
        <v>41</v>
      </c>
      <c r="B336" s="19"/>
      <c r="C336" s="19"/>
      <c r="D336" s="19"/>
      <c r="E336" s="19"/>
      <c r="F336">
        <f t="shared" si="94"/>
        <v>0</v>
      </c>
      <c r="G336">
        <f t="shared" si="95"/>
        <v>0</v>
      </c>
      <c r="H336">
        <f t="shared" si="96"/>
        <v>0</v>
      </c>
      <c r="I336">
        <f t="shared" si="97"/>
        <v>0</v>
      </c>
      <c r="L336" s="10">
        <v>41</v>
      </c>
      <c r="M336" s="19"/>
      <c r="N336" s="19"/>
      <c r="O336" s="19"/>
      <c r="P336" s="19"/>
      <c r="R336">
        <f t="shared" si="99"/>
        <v>0</v>
      </c>
      <c r="S336" t="e">
        <f t="shared" si="100"/>
        <v>#DIV/0!</v>
      </c>
      <c r="T336">
        <f t="shared" si="101"/>
        <v>0</v>
      </c>
      <c r="U336" s="5"/>
      <c r="V336">
        <f t="shared" si="102"/>
        <v>0</v>
      </c>
      <c r="W336" t="e">
        <f t="shared" si="103"/>
        <v>#DIV/0!</v>
      </c>
      <c r="X336" t="e">
        <f t="shared" si="104"/>
        <v>#DIV/0!</v>
      </c>
      <c r="Y336" t="e">
        <f t="shared" si="92"/>
        <v>#DIV/0!</v>
      </c>
    </row>
    <row r="337" spans="1:25" x14ac:dyDescent="0.2">
      <c r="A337">
        <v>42</v>
      </c>
      <c r="B337" s="19"/>
      <c r="C337" s="19"/>
      <c r="D337" s="19"/>
      <c r="E337" s="19"/>
      <c r="F337">
        <f t="shared" si="94"/>
        <v>0</v>
      </c>
      <c r="G337">
        <f t="shared" si="95"/>
        <v>0</v>
      </c>
      <c r="H337">
        <f t="shared" si="96"/>
        <v>0</v>
      </c>
      <c r="I337">
        <f t="shared" si="97"/>
        <v>0</v>
      </c>
      <c r="L337" s="10">
        <v>42</v>
      </c>
      <c r="M337" s="19"/>
      <c r="N337" s="19"/>
      <c r="O337" s="19"/>
      <c r="P337" s="19"/>
      <c r="R337">
        <f t="shared" si="99"/>
        <v>0</v>
      </c>
      <c r="S337" t="e">
        <f t="shared" si="100"/>
        <v>#DIV/0!</v>
      </c>
      <c r="T337">
        <f t="shared" si="101"/>
        <v>0</v>
      </c>
      <c r="U337" s="5"/>
      <c r="V337">
        <f t="shared" si="102"/>
        <v>0</v>
      </c>
      <c r="W337" t="e">
        <f t="shared" si="103"/>
        <v>#DIV/0!</v>
      </c>
      <c r="X337" t="e">
        <f t="shared" si="104"/>
        <v>#DIV/0!</v>
      </c>
      <c r="Y337" t="e">
        <f t="shared" si="92"/>
        <v>#DIV/0!</v>
      </c>
    </row>
    <row r="338" spans="1:25" x14ac:dyDescent="0.2">
      <c r="A338">
        <v>43</v>
      </c>
      <c r="B338" s="19"/>
      <c r="C338" s="19"/>
      <c r="D338" s="19"/>
      <c r="E338" s="19"/>
      <c r="F338">
        <f t="shared" si="94"/>
        <v>0</v>
      </c>
      <c r="G338">
        <f t="shared" si="95"/>
        <v>0</v>
      </c>
      <c r="H338">
        <f t="shared" si="96"/>
        <v>0</v>
      </c>
      <c r="I338">
        <f t="shared" si="97"/>
        <v>0</v>
      </c>
      <c r="L338" s="10">
        <v>43</v>
      </c>
      <c r="M338" s="19"/>
      <c r="N338" s="19"/>
      <c r="O338" s="19"/>
      <c r="P338" s="19"/>
      <c r="R338">
        <f t="shared" si="99"/>
        <v>0</v>
      </c>
      <c r="S338" t="e">
        <f t="shared" si="100"/>
        <v>#DIV/0!</v>
      </c>
      <c r="T338">
        <f t="shared" si="101"/>
        <v>0</v>
      </c>
      <c r="U338" s="5"/>
      <c r="V338">
        <f t="shared" si="102"/>
        <v>0</v>
      </c>
      <c r="W338" t="e">
        <f t="shared" si="103"/>
        <v>#DIV/0!</v>
      </c>
      <c r="X338" t="e">
        <f t="shared" si="104"/>
        <v>#DIV/0!</v>
      </c>
      <c r="Y338" t="e">
        <f t="shared" si="92"/>
        <v>#DIV/0!</v>
      </c>
    </row>
    <row r="339" spans="1:25" x14ac:dyDescent="0.2">
      <c r="A339">
        <v>44</v>
      </c>
      <c r="B339" s="19"/>
      <c r="C339" s="19"/>
      <c r="D339" s="19"/>
      <c r="E339" s="19"/>
      <c r="F339">
        <f t="shared" si="94"/>
        <v>0</v>
      </c>
      <c r="G339">
        <f t="shared" si="95"/>
        <v>0</v>
      </c>
      <c r="H339">
        <f t="shared" si="96"/>
        <v>0</v>
      </c>
      <c r="I339">
        <f t="shared" si="97"/>
        <v>0</v>
      </c>
      <c r="L339" s="10">
        <v>44</v>
      </c>
      <c r="M339" s="19"/>
      <c r="N339" s="19"/>
      <c r="O339" s="19"/>
      <c r="P339" s="19"/>
      <c r="R339">
        <f t="shared" si="99"/>
        <v>0</v>
      </c>
      <c r="S339" t="e">
        <f t="shared" si="100"/>
        <v>#DIV/0!</v>
      </c>
      <c r="T339">
        <f t="shared" si="101"/>
        <v>0</v>
      </c>
      <c r="U339" s="5"/>
      <c r="V339">
        <f t="shared" si="102"/>
        <v>0</v>
      </c>
      <c r="W339" t="e">
        <f t="shared" si="103"/>
        <v>#DIV/0!</v>
      </c>
      <c r="X339" t="e">
        <f t="shared" si="104"/>
        <v>#DIV/0!</v>
      </c>
      <c r="Y339" t="e">
        <f t="shared" si="92"/>
        <v>#DIV/0!</v>
      </c>
    </row>
    <row r="340" spans="1:25" x14ac:dyDescent="0.2">
      <c r="A340">
        <v>45</v>
      </c>
      <c r="B340" s="19"/>
      <c r="C340" s="19"/>
      <c r="D340" s="19"/>
      <c r="E340" s="19"/>
      <c r="F340">
        <f t="shared" si="94"/>
        <v>0</v>
      </c>
      <c r="G340">
        <f t="shared" si="95"/>
        <v>0</v>
      </c>
      <c r="H340">
        <f t="shared" si="96"/>
        <v>0</v>
      </c>
      <c r="I340">
        <f t="shared" si="97"/>
        <v>0</v>
      </c>
      <c r="L340" s="10">
        <v>45</v>
      </c>
      <c r="M340" s="19"/>
      <c r="N340" s="19"/>
      <c r="O340" s="19"/>
      <c r="P340" s="19"/>
      <c r="R340">
        <f t="shared" si="99"/>
        <v>0</v>
      </c>
      <c r="S340" t="e">
        <f t="shared" si="100"/>
        <v>#DIV/0!</v>
      </c>
      <c r="T340">
        <f t="shared" si="101"/>
        <v>0</v>
      </c>
      <c r="U340" s="5"/>
      <c r="V340">
        <f t="shared" si="102"/>
        <v>0</v>
      </c>
      <c r="W340" t="e">
        <f t="shared" si="103"/>
        <v>#DIV/0!</v>
      </c>
      <c r="X340" t="e">
        <f t="shared" si="104"/>
        <v>#DIV/0!</v>
      </c>
      <c r="Y340" t="e">
        <f t="shared" si="92"/>
        <v>#DIV/0!</v>
      </c>
    </row>
    <row r="341" spans="1:25" x14ac:dyDescent="0.2">
      <c r="A341">
        <v>46</v>
      </c>
      <c r="B341" s="19"/>
      <c r="C341" s="19"/>
      <c r="D341" s="19"/>
      <c r="E341" s="19"/>
      <c r="F341">
        <f t="shared" si="94"/>
        <v>0</v>
      </c>
      <c r="G341">
        <f t="shared" si="95"/>
        <v>0</v>
      </c>
      <c r="H341">
        <f t="shared" si="96"/>
        <v>0</v>
      </c>
      <c r="I341">
        <f t="shared" si="97"/>
        <v>0</v>
      </c>
      <c r="L341" s="10">
        <v>46</v>
      </c>
      <c r="M341" s="19"/>
      <c r="N341" s="19"/>
      <c r="O341" s="19"/>
      <c r="P341" s="19"/>
      <c r="R341">
        <f t="shared" si="99"/>
        <v>0</v>
      </c>
      <c r="S341" t="e">
        <f t="shared" si="100"/>
        <v>#DIV/0!</v>
      </c>
      <c r="T341">
        <f t="shared" si="101"/>
        <v>0</v>
      </c>
      <c r="U341" s="5"/>
      <c r="V341">
        <f t="shared" si="102"/>
        <v>0</v>
      </c>
      <c r="W341" t="e">
        <f t="shared" si="103"/>
        <v>#DIV/0!</v>
      </c>
      <c r="X341" t="e">
        <f t="shared" si="104"/>
        <v>#DIV/0!</v>
      </c>
      <c r="Y341" t="e">
        <f t="shared" si="92"/>
        <v>#DIV/0!</v>
      </c>
    </row>
    <row r="342" spans="1:25" x14ac:dyDescent="0.2">
      <c r="A342">
        <v>47</v>
      </c>
      <c r="B342" s="19"/>
      <c r="C342" s="19"/>
      <c r="D342" s="19"/>
      <c r="E342" s="19"/>
      <c r="F342">
        <f t="shared" si="94"/>
        <v>0</v>
      </c>
      <c r="G342">
        <f t="shared" si="95"/>
        <v>0</v>
      </c>
      <c r="H342">
        <f t="shared" si="96"/>
        <v>0</v>
      </c>
      <c r="I342">
        <f t="shared" si="97"/>
        <v>0</v>
      </c>
      <c r="L342" s="10">
        <v>47</v>
      </c>
      <c r="M342" s="19"/>
      <c r="N342" s="19"/>
      <c r="O342" s="19"/>
      <c r="P342" s="19"/>
      <c r="R342">
        <f t="shared" si="99"/>
        <v>0</v>
      </c>
      <c r="S342" t="e">
        <f t="shared" si="100"/>
        <v>#DIV/0!</v>
      </c>
      <c r="T342">
        <f t="shared" si="101"/>
        <v>0</v>
      </c>
      <c r="U342" s="5"/>
      <c r="V342">
        <f t="shared" si="102"/>
        <v>0</v>
      </c>
      <c r="W342" t="e">
        <f t="shared" si="103"/>
        <v>#DIV/0!</v>
      </c>
      <c r="X342" t="e">
        <f t="shared" si="104"/>
        <v>#DIV/0!</v>
      </c>
      <c r="Y342" t="e">
        <f t="shared" si="92"/>
        <v>#DIV/0!</v>
      </c>
    </row>
    <row r="343" spans="1:25" x14ac:dyDescent="0.2">
      <c r="A343">
        <v>48</v>
      </c>
      <c r="B343" s="19"/>
      <c r="C343" s="19"/>
      <c r="D343" s="19"/>
      <c r="E343" s="19"/>
      <c r="F343">
        <f t="shared" si="94"/>
        <v>0</v>
      </c>
      <c r="G343">
        <f t="shared" si="95"/>
        <v>0</v>
      </c>
      <c r="H343">
        <f t="shared" si="96"/>
        <v>0</v>
      </c>
      <c r="I343">
        <f t="shared" si="97"/>
        <v>0</v>
      </c>
      <c r="L343" s="10">
        <v>48</v>
      </c>
      <c r="M343" s="19"/>
      <c r="N343" s="19"/>
      <c r="O343" s="19"/>
      <c r="P343" s="19"/>
      <c r="R343">
        <f t="shared" si="99"/>
        <v>0</v>
      </c>
      <c r="S343" t="e">
        <f t="shared" si="100"/>
        <v>#DIV/0!</v>
      </c>
      <c r="T343">
        <f t="shared" si="101"/>
        <v>0</v>
      </c>
      <c r="U343" s="5"/>
      <c r="V343">
        <f t="shared" si="102"/>
        <v>0</v>
      </c>
      <c r="W343" t="e">
        <f t="shared" si="103"/>
        <v>#DIV/0!</v>
      </c>
      <c r="X343" t="e">
        <f t="shared" si="104"/>
        <v>#DIV/0!</v>
      </c>
      <c r="Y343" t="e">
        <f t="shared" si="92"/>
        <v>#DIV/0!</v>
      </c>
    </row>
    <row r="344" spans="1:25" x14ac:dyDescent="0.2">
      <c r="A344">
        <v>49</v>
      </c>
      <c r="B344" s="19"/>
      <c r="C344" s="19"/>
      <c r="D344" s="19"/>
      <c r="E344" s="19"/>
      <c r="F344">
        <f t="shared" si="94"/>
        <v>0</v>
      </c>
      <c r="G344">
        <f t="shared" si="95"/>
        <v>0</v>
      </c>
      <c r="H344">
        <f t="shared" si="96"/>
        <v>0</v>
      </c>
      <c r="I344">
        <f t="shared" si="97"/>
        <v>0</v>
      </c>
      <c r="L344" s="10">
        <v>49</v>
      </c>
      <c r="M344" s="19"/>
      <c r="N344" s="19"/>
      <c r="O344" s="19"/>
      <c r="P344" s="19"/>
      <c r="R344">
        <f t="shared" si="99"/>
        <v>0</v>
      </c>
      <c r="S344" t="e">
        <f t="shared" si="100"/>
        <v>#DIV/0!</v>
      </c>
      <c r="T344">
        <f t="shared" si="101"/>
        <v>0</v>
      </c>
      <c r="U344" s="5"/>
      <c r="V344">
        <f t="shared" si="102"/>
        <v>0</v>
      </c>
      <c r="W344" t="e">
        <f t="shared" si="103"/>
        <v>#DIV/0!</v>
      </c>
      <c r="X344" t="e">
        <f t="shared" si="104"/>
        <v>#DIV/0!</v>
      </c>
      <c r="Y344" t="e">
        <f t="shared" si="92"/>
        <v>#DIV/0!</v>
      </c>
    </row>
    <row r="345" spans="1:25" x14ac:dyDescent="0.2">
      <c r="A345">
        <v>50</v>
      </c>
      <c r="B345" s="19"/>
      <c r="C345" s="19"/>
      <c r="D345" s="19"/>
      <c r="E345" s="19"/>
      <c r="F345">
        <f t="shared" si="94"/>
        <v>0</v>
      </c>
      <c r="G345">
        <f t="shared" si="95"/>
        <v>0</v>
      </c>
      <c r="H345">
        <f t="shared" si="96"/>
        <v>0</v>
      </c>
      <c r="I345">
        <f t="shared" si="97"/>
        <v>0</v>
      </c>
      <c r="L345" s="10">
        <v>50</v>
      </c>
      <c r="M345" s="19"/>
      <c r="N345" s="19"/>
      <c r="O345" s="19"/>
      <c r="P345" s="19"/>
      <c r="R345">
        <f t="shared" si="99"/>
        <v>0</v>
      </c>
      <c r="S345" t="e">
        <f t="shared" si="100"/>
        <v>#DIV/0!</v>
      </c>
      <c r="T345">
        <f t="shared" si="101"/>
        <v>0</v>
      </c>
      <c r="U345" s="5"/>
      <c r="V345">
        <f t="shared" si="102"/>
        <v>0</v>
      </c>
      <c r="W345" t="e">
        <f t="shared" si="103"/>
        <v>#DIV/0!</v>
      </c>
      <c r="X345" t="e">
        <f t="shared" si="104"/>
        <v>#DIV/0!</v>
      </c>
      <c r="Y345" t="e">
        <f t="shared" si="92"/>
        <v>#DIV/0!</v>
      </c>
    </row>
    <row r="346" spans="1:25" x14ac:dyDescent="0.2">
      <c r="A346">
        <v>51</v>
      </c>
      <c r="B346" s="19"/>
      <c r="C346" s="19"/>
      <c r="D346" s="19"/>
      <c r="E346" s="19"/>
      <c r="F346">
        <f t="shared" si="94"/>
        <v>0</v>
      </c>
      <c r="G346">
        <f t="shared" si="95"/>
        <v>0</v>
      </c>
      <c r="H346">
        <f t="shared" si="96"/>
        <v>0</v>
      </c>
      <c r="I346">
        <f t="shared" si="97"/>
        <v>0</v>
      </c>
      <c r="L346" s="10">
        <v>51</v>
      </c>
      <c r="M346" s="19"/>
      <c r="N346" s="19"/>
      <c r="O346" s="19"/>
      <c r="P346" s="19"/>
      <c r="R346">
        <f t="shared" si="99"/>
        <v>0</v>
      </c>
      <c r="S346" t="e">
        <f t="shared" si="100"/>
        <v>#DIV/0!</v>
      </c>
      <c r="T346">
        <f t="shared" si="101"/>
        <v>0</v>
      </c>
      <c r="U346" s="5"/>
      <c r="V346">
        <f t="shared" si="102"/>
        <v>0</v>
      </c>
      <c r="W346" t="e">
        <f t="shared" si="103"/>
        <v>#DIV/0!</v>
      </c>
      <c r="X346" t="e">
        <f t="shared" si="104"/>
        <v>#DIV/0!</v>
      </c>
      <c r="Y346" t="e">
        <f t="shared" si="92"/>
        <v>#DIV/0!</v>
      </c>
    </row>
    <row r="347" spans="1:25" x14ac:dyDescent="0.2">
      <c r="A347">
        <v>52</v>
      </c>
      <c r="B347" s="19"/>
      <c r="C347" s="19"/>
      <c r="D347" s="19"/>
      <c r="E347" s="19"/>
      <c r="F347">
        <f t="shared" si="94"/>
        <v>0</v>
      </c>
      <c r="G347">
        <f t="shared" si="95"/>
        <v>0</v>
      </c>
      <c r="H347">
        <f t="shared" si="96"/>
        <v>0</v>
      </c>
      <c r="I347">
        <f t="shared" si="97"/>
        <v>0</v>
      </c>
      <c r="L347" s="10">
        <v>52</v>
      </c>
      <c r="M347" s="19"/>
      <c r="N347" s="19"/>
      <c r="O347" s="19"/>
      <c r="P347" s="19"/>
      <c r="R347">
        <f t="shared" si="99"/>
        <v>0</v>
      </c>
      <c r="S347" t="e">
        <f t="shared" si="100"/>
        <v>#DIV/0!</v>
      </c>
      <c r="T347">
        <f t="shared" si="101"/>
        <v>0</v>
      </c>
      <c r="U347" s="5"/>
      <c r="V347">
        <f t="shared" si="102"/>
        <v>0</v>
      </c>
      <c r="W347" t="e">
        <f t="shared" si="103"/>
        <v>#DIV/0!</v>
      </c>
      <c r="X347" t="e">
        <f t="shared" si="104"/>
        <v>#DIV/0!</v>
      </c>
      <c r="Y347" t="e">
        <f t="shared" si="92"/>
        <v>#DIV/0!</v>
      </c>
    </row>
    <row r="348" spans="1:25" x14ac:dyDescent="0.2">
      <c r="A348">
        <v>53</v>
      </c>
      <c r="B348" s="19"/>
      <c r="C348" s="19"/>
      <c r="D348" s="19"/>
      <c r="E348" s="19"/>
      <c r="F348">
        <f t="shared" si="94"/>
        <v>0</v>
      </c>
      <c r="G348">
        <f t="shared" si="95"/>
        <v>0</v>
      </c>
      <c r="H348">
        <f t="shared" si="96"/>
        <v>0</v>
      </c>
      <c r="I348">
        <f t="shared" si="97"/>
        <v>0</v>
      </c>
      <c r="L348" s="10">
        <v>53</v>
      </c>
      <c r="M348" s="19"/>
      <c r="N348" s="19"/>
      <c r="O348" s="19"/>
      <c r="P348" s="19"/>
      <c r="R348">
        <f t="shared" si="99"/>
        <v>0</v>
      </c>
      <c r="S348" t="e">
        <f t="shared" si="100"/>
        <v>#DIV/0!</v>
      </c>
      <c r="T348">
        <f t="shared" si="101"/>
        <v>0</v>
      </c>
      <c r="U348" s="5"/>
      <c r="V348">
        <f t="shared" si="102"/>
        <v>0</v>
      </c>
      <c r="W348" t="e">
        <f t="shared" si="103"/>
        <v>#DIV/0!</v>
      </c>
      <c r="X348" t="e">
        <f t="shared" si="104"/>
        <v>#DIV/0!</v>
      </c>
      <c r="Y348" t="e">
        <f t="shared" si="92"/>
        <v>#DIV/0!</v>
      </c>
    </row>
    <row r="349" spans="1:25" x14ac:dyDescent="0.2">
      <c r="A349">
        <v>54</v>
      </c>
      <c r="B349" s="19"/>
      <c r="C349" s="19"/>
      <c r="D349" s="19"/>
      <c r="E349" s="19"/>
      <c r="F349">
        <f t="shared" si="94"/>
        <v>0</v>
      </c>
      <c r="G349">
        <f t="shared" si="95"/>
        <v>0</v>
      </c>
      <c r="H349">
        <f t="shared" si="96"/>
        <v>0</v>
      </c>
      <c r="I349">
        <f t="shared" si="97"/>
        <v>0</v>
      </c>
      <c r="L349" s="10">
        <v>54</v>
      </c>
      <c r="M349" s="19"/>
      <c r="N349" s="19"/>
      <c r="O349" s="19"/>
      <c r="P349" s="19"/>
      <c r="R349">
        <f t="shared" si="99"/>
        <v>0</v>
      </c>
      <c r="S349" t="e">
        <f t="shared" si="100"/>
        <v>#DIV/0!</v>
      </c>
      <c r="T349">
        <f t="shared" si="101"/>
        <v>0</v>
      </c>
      <c r="U349" s="5"/>
      <c r="V349">
        <f t="shared" si="102"/>
        <v>0</v>
      </c>
      <c r="W349" t="e">
        <f t="shared" si="103"/>
        <v>#DIV/0!</v>
      </c>
      <c r="X349" t="e">
        <f t="shared" si="104"/>
        <v>#DIV/0!</v>
      </c>
      <c r="Y349" t="e">
        <f t="shared" si="92"/>
        <v>#DIV/0!</v>
      </c>
    </row>
    <row r="350" spans="1:25" x14ac:dyDescent="0.2">
      <c r="A350">
        <v>55</v>
      </c>
      <c r="B350" s="19"/>
      <c r="C350" s="19"/>
      <c r="D350" s="19"/>
      <c r="E350" s="19"/>
      <c r="F350">
        <f t="shared" si="94"/>
        <v>0</v>
      </c>
      <c r="G350">
        <f t="shared" si="95"/>
        <v>0</v>
      </c>
      <c r="H350">
        <f t="shared" si="96"/>
        <v>0</v>
      </c>
      <c r="I350">
        <f t="shared" si="97"/>
        <v>0</v>
      </c>
      <c r="L350" s="10">
        <v>55</v>
      </c>
      <c r="M350" s="19"/>
      <c r="N350" s="19"/>
      <c r="O350" s="19"/>
      <c r="P350" s="19"/>
      <c r="R350">
        <f t="shared" si="99"/>
        <v>0</v>
      </c>
      <c r="S350" t="e">
        <f t="shared" si="100"/>
        <v>#DIV/0!</v>
      </c>
      <c r="T350">
        <f t="shared" si="101"/>
        <v>0</v>
      </c>
      <c r="U350" s="5"/>
      <c r="V350">
        <f t="shared" si="102"/>
        <v>0</v>
      </c>
      <c r="W350" t="e">
        <f t="shared" si="103"/>
        <v>#DIV/0!</v>
      </c>
      <c r="X350" t="e">
        <f t="shared" si="104"/>
        <v>#DIV/0!</v>
      </c>
      <c r="Y350" t="e">
        <f t="shared" si="92"/>
        <v>#DIV/0!</v>
      </c>
    </row>
    <row r="351" spans="1:25" x14ac:dyDescent="0.2">
      <c r="A351">
        <v>56</v>
      </c>
      <c r="B351" s="19"/>
      <c r="C351" s="19"/>
      <c r="D351" s="19"/>
      <c r="E351" s="19"/>
      <c r="F351">
        <f t="shared" si="94"/>
        <v>0</v>
      </c>
      <c r="G351">
        <f t="shared" si="95"/>
        <v>0</v>
      </c>
      <c r="H351">
        <f t="shared" si="96"/>
        <v>0</v>
      </c>
      <c r="I351">
        <f t="shared" si="97"/>
        <v>0</v>
      </c>
      <c r="L351" s="10">
        <v>56</v>
      </c>
      <c r="M351" s="19"/>
      <c r="N351" s="19"/>
      <c r="O351" s="19"/>
      <c r="P351" s="19"/>
      <c r="R351">
        <f t="shared" si="99"/>
        <v>0</v>
      </c>
      <c r="S351" t="e">
        <f t="shared" si="100"/>
        <v>#DIV/0!</v>
      </c>
      <c r="T351">
        <f t="shared" si="101"/>
        <v>0</v>
      </c>
      <c r="U351" s="5"/>
      <c r="V351">
        <f t="shared" si="102"/>
        <v>0</v>
      </c>
      <c r="W351" t="e">
        <f t="shared" si="103"/>
        <v>#DIV/0!</v>
      </c>
      <c r="X351" t="e">
        <f t="shared" si="104"/>
        <v>#DIV/0!</v>
      </c>
      <c r="Y351" t="e">
        <f t="shared" si="92"/>
        <v>#DIV/0!</v>
      </c>
    </row>
    <row r="352" spans="1:25" x14ac:dyDescent="0.2">
      <c r="A352">
        <v>57</v>
      </c>
      <c r="B352" s="19"/>
      <c r="C352" s="19"/>
      <c r="D352" s="19"/>
      <c r="E352" s="19"/>
      <c r="F352">
        <f t="shared" si="94"/>
        <v>0</v>
      </c>
      <c r="G352">
        <f t="shared" si="95"/>
        <v>0</v>
      </c>
      <c r="H352">
        <f t="shared" si="96"/>
        <v>0</v>
      </c>
      <c r="I352">
        <f t="shared" si="97"/>
        <v>0</v>
      </c>
      <c r="L352" s="10">
        <v>57</v>
      </c>
      <c r="M352" s="19"/>
      <c r="N352" s="19"/>
      <c r="O352" s="19"/>
      <c r="P352" s="19"/>
      <c r="R352">
        <f t="shared" si="99"/>
        <v>0</v>
      </c>
      <c r="S352" t="e">
        <f t="shared" si="100"/>
        <v>#DIV/0!</v>
      </c>
      <c r="T352">
        <f t="shared" si="101"/>
        <v>0</v>
      </c>
      <c r="U352" s="5"/>
      <c r="V352">
        <f t="shared" si="102"/>
        <v>0</v>
      </c>
      <c r="W352" t="e">
        <f t="shared" si="103"/>
        <v>#DIV/0!</v>
      </c>
      <c r="X352" t="e">
        <f t="shared" si="104"/>
        <v>#DIV/0!</v>
      </c>
      <c r="Y352" t="e">
        <f t="shared" si="92"/>
        <v>#DIV/0!</v>
      </c>
    </row>
    <row r="353" spans="1:25" x14ac:dyDescent="0.2">
      <c r="A353">
        <v>58</v>
      </c>
      <c r="B353" s="19"/>
      <c r="C353" s="19"/>
      <c r="D353" s="19"/>
      <c r="E353" s="19"/>
      <c r="F353">
        <f t="shared" si="94"/>
        <v>0</v>
      </c>
      <c r="G353">
        <f t="shared" si="95"/>
        <v>0</v>
      </c>
      <c r="H353">
        <f t="shared" si="96"/>
        <v>0</v>
      </c>
      <c r="I353">
        <f t="shared" si="97"/>
        <v>0</v>
      </c>
      <c r="L353" s="10">
        <v>58</v>
      </c>
      <c r="M353" s="19"/>
      <c r="N353" s="19"/>
      <c r="O353" s="19"/>
      <c r="P353" s="19"/>
      <c r="R353">
        <f t="shared" si="99"/>
        <v>0</v>
      </c>
      <c r="S353" t="e">
        <f t="shared" si="100"/>
        <v>#DIV/0!</v>
      </c>
      <c r="T353">
        <f t="shared" si="101"/>
        <v>0</v>
      </c>
      <c r="U353" s="5"/>
      <c r="V353">
        <f t="shared" si="102"/>
        <v>0</v>
      </c>
      <c r="W353" t="e">
        <f t="shared" si="103"/>
        <v>#DIV/0!</v>
      </c>
      <c r="X353" t="e">
        <f t="shared" si="104"/>
        <v>#DIV/0!</v>
      </c>
      <c r="Y353" t="e">
        <f t="shared" si="92"/>
        <v>#DIV/0!</v>
      </c>
    </row>
    <row r="354" spans="1:25" x14ac:dyDescent="0.2">
      <c r="A354">
        <v>59</v>
      </c>
      <c r="B354" s="19"/>
      <c r="C354" s="19"/>
      <c r="D354" s="19"/>
      <c r="E354" s="19"/>
      <c r="F354">
        <f t="shared" si="94"/>
        <v>0</v>
      </c>
      <c r="G354">
        <f t="shared" si="95"/>
        <v>0</v>
      </c>
      <c r="H354">
        <f t="shared" si="96"/>
        <v>0</v>
      </c>
      <c r="I354">
        <f t="shared" si="97"/>
        <v>0</v>
      </c>
      <c r="L354" s="10">
        <v>59</v>
      </c>
      <c r="M354" s="19"/>
      <c r="N354" s="19"/>
      <c r="O354" s="19"/>
      <c r="P354" s="19"/>
      <c r="R354">
        <f t="shared" si="99"/>
        <v>0</v>
      </c>
      <c r="S354" t="e">
        <f t="shared" si="100"/>
        <v>#DIV/0!</v>
      </c>
      <c r="T354">
        <f t="shared" si="101"/>
        <v>0</v>
      </c>
      <c r="U354" s="5"/>
      <c r="V354">
        <f t="shared" si="102"/>
        <v>0</v>
      </c>
      <c r="W354" t="e">
        <f t="shared" si="103"/>
        <v>#DIV/0!</v>
      </c>
      <c r="X354" t="e">
        <f t="shared" si="104"/>
        <v>#DIV/0!</v>
      </c>
      <c r="Y354" t="e">
        <f t="shared" si="92"/>
        <v>#DIV/0!</v>
      </c>
    </row>
    <row r="355" spans="1:25" x14ac:dyDescent="0.2">
      <c r="A355">
        <v>60</v>
      </c>
      <c r="B355" s="19"/>
      <c r="C355" s="19"/>
      <c r="D355" s="19"/>
      <c r="E355" s="19"/>
      <c r="F355">
        <f t="shared" si="94"/>
        <v>0</v>
      </c>
      <c r="G355">
        <f t="shared" si="95"/>
        <v>0</v>
      </c>
      <c r="H355">
        <f t="shared" si="96"/>
        <v>0</v>
      </c>
      <c r="I355">
        <f t="shared" si="97"/>
        <v>0</v>
      </c>
      <c r="L355" s="10">
        <v>60</v>
      </c>
      <c r="M355" s="19"/>
      <c r="N355" s="19"/>
      <c r="O355" s="19"/>
      <c r="P355" s="19"/>
      <c r="R355">
        <f t="shared" si="99"/>
        <v>0</v>
      </c>
      <c r="S355" t="e">
        <f t="shared" si="100"/>
        <v>#DIV/0!</v>
      </c>
      <c r="T355">
        <f t="shared" si="101"/>
        <v>0</v>
      </c>
      <c r="U355" s="5"/>
      <c r="V355">
        <f t="shared" si="102"/>
        <v>0</v>
      </c>
      <c r="W355" t="e">
        <f t="shared" si="103"/>
        <v>#DIV/0!</v>
      </c>
      <c r="X355" t="e">
        <f t="shared" si="104"/>
        <v>#DIV/0!</v>
      </c>
      <c r="Y355" t="e">
        <f t="shared" si="92"/>
        <v>#DIV/0!</v>
      </c>
    </row>
    <row r="356" spans="1:25" x14ac:dyDescent="0.2">
      <c r="A356">
        <v>61</v>
      </c>
      <c r="B356" s="19"/>
      <c r="C356" s="19"/>
      <c r="D356" s="19"/>
      <c r="E356" s="19"/>
      <c r="F356">
        <f t="shared" si="94"/>
        <v>0</v>
      </c>
      <c r="G356">
        <f t="shared" si="95"/>
        <v>0</v>
      </c>
      <c r="H356">
        <f t="shared" si="96"/>
        <v>0</v>
      </c>
      <c r="I356">
        <f t="shared" si="97"/>
        <v>0</v>
      </c>
      <c r="L356" s="10">
        <v>61</v>
      </c>
      <c r="M356" s="19"/>
      <c r="N356" s="19"/>
      <c r="O356" s="19"/>
      <c r="P356" s="19"/>
      <c r="R356">
        <f t="shared" si="99"/>
        <v>0</v>
      </c>
      <c r="S356" t="e">
        <f t="shared" si="100"/>
        <v>#DIV/0!</v>
      </c>
      <c r="T356">
        <f t="shared" si="101"/>
        <v>0</v>
      </c>
      <c r="U356" s="5"/>
      <c r="V356">
        <f t="shared" si="102"/>
        <v>0</v>
      </c>
      <c r="W356" t="e">
        <f t="shared" si="103"/>
        <v>#DIV/0!</v>
      </c>
      <c r="X356" t="e">
        <f t="shared" si="104"/>
        <v>#DIV/0!</v>
      </c>
      <c r="Y356" t="e">
        <f t="shared" si="92"/>
        <v>#DIV/0!</v>
      </c>
    </row>
    <row r="357" spans="1:25" x14ac:dyDescent="0.2">
      <c r="A357">
        <v>62</v>
      </c>
      <c r="B357" s="19"/>
      <c r="C357" s="19"/>
      <c r="D357" s="19"/>
      <c r="E357" s="19"/>
      <c r="F357">
        <f t="shared" si="94"/>
        <v>0</v>
      </c>
      <c r="G357">
        <f t="shared" si="95"/>
        <v>0</v>
      </c>
      <c r="H357">
        <f t="shared" si="96"/>
        <v>0</v>
      </c>
      <c r="I357">
        <f t="shared" si="97"/>
        <v>0</v>
      </c>
      <c r="L357" s="10">
        <v>62</v>
      </c>
      <c r="M357" s="19"/>
      <c r="N357" s="19"/>
      <c r="O357" s="19"/>
      <c r="P357" s="19"/>
      <c r="R357">
        <f t="shared" si="99"/>
        <v>0</v>
      </c>
      <c r="S357" t="e">
        <f t="shared" si="100"/>
        <v>#DIV/0!</v>
      </c>
      <c r="T357">
        <f t="shared" si="101"/>
        <v>0</v>
      </c>
      <c r="U357" s="5"/>
      <c r="V357">
        <f t="shared" si="102"/>
        <v>0</v>
      </c>
      <c r="W357" t="e">
        <f t="shared" si="103"/>
        <v>#DIV/0!</v>
      </c>
      <c r="X357" t="e">
        <f t="shared" si="104"/>
        <v>#DIV/0!</v>
      </c>
      <c r="Y357" t="e">
        <f t="shared" si="92"/>
        <v>#DIV/0!</v>
      </c>
    </row>
    <row r="358" spans="1:25" x14ac:dyDescent="0.2">
      <c r="A358">
        <v>63</v>
      </c>
      <c r="B358" s="19"/>
      <c r="C358" s="19"/>
      <c r="D358" s="19"/>
      <c r="E358" s="19"/>
      <c r="F358">
        <f t="shared" si="94"/>
        <v>0</v>
      </c>
      <c r="G358">
        <f t="shared" si="95"/>
        <v>0</v>
      </c>
      <c r="H358">
        <f t="shared" si="96"/>
        <v>0</v>
      </c>
      <c r="I358">
        <f t="shared" si="97"/>
        <v>0</v>
      </c>
      <c r="L358" s="10">
        <v>63</v>
      </c>
      <c r="M358" s="19"/>
      <c r="N358" s="19"/>
      <c r="O358" s="19"/>
      <c r="P358" s="19"/>
      <c r="R358">
        <f t="shared" si="99"/>
        <v>0</v>
      </c>
      <c r="S358" t="e">
        <f t="shared" si="100"/>
        <v>#DIV/0!</v>
      </c>
      <c r="T358">
        <f t="shared" si="101"/>
        <v>0</v>
      </c>
      <c r="U358" s="5"/>
      <c r="V358">
        <f t="shared" si="102"/>
        <v>0</v>
      </c>
      <c r="W358" t="e">
        <f t="shared" si="103"/>
        <v>#DIV/0!</v>
      </c>
      <c r="X358" t="e">
        <f t="shared" si="104"/>
        <v>#DIV/0!</v>
      </c>
      <c r="Y358" t="e">
        <f t="shared" si="92"/>
        <v>#DIV/0!</v>
      </c>
    </row>
    <row r="359" spans="1:25" x14ac:dyDescent="0.2">
      <c r="A359">
        <v>64</v>
      </c>
      <c r="B359" s="19"/>
      <c r="C359" s="19"/>
      <c r="D359" s="19"/>
      <c r="E359" s="19"/>
      <c r="F359">
        <f t="shared" si="94"/>
        <v>0</v>
      </c>
      <c r="G359">
        <f t="shared" si="95"/>
        <v>0</v>
      </c>
      <c r="H359">
        <f t="shared" si="96"/>
        <v>0</v>
      </c>
      <c r="I359">
        <f t="shared" si="97"/>
        <v>0</v>
      </c>
      <c r="L359" s="10">
        <v>64</v>
      </c>
      <c r="M359" s="19"/>
      <c r="N359" s="19"/>
      <c r="O359" s="19"/>
      <c r="P359" s="19"/>
      <c r="R359">
        <f t="shared" ref="R359:R375" si="105">M359</f>
        <v>0</v>
      </c>
      <c r="S359" t="e">
        <f t="shared" si="100"/>
        <v>#DIV/0!</v>
      </c>
      <c r="T359">
        <f t="shared" ref="T359:T375" si="106">N359</f>
        <v>0</v>
      </c>
      <c r="U359" s="5"/>
      <c r="V359">
        <f t="shared" ref="V359:V375" si="107">PI()*((R359/2)*(R359/2))</f>
        <v>0</v>
      </c>
      <c r="W359" t="e">
        <f t="shared" ref="W359:W375" si="108">PI()*((S359/2)*(S359/2))</f>
        <v>#DIV/0!</v>
      </c>
      <c r="X359" t="e">
        <f t="shared" ref="X359:X375" si="109">(T359*100)*(V359+W359+(SQRT(V359*W359)))/3</f>
        <v>#DIV/0!</v>
      </c>
      <c r="Y359" t="e">
        <f t="shared" ref="Y359:Y375" si="110">X359/1000000</f>
        <v>#DIV/0!</v>
      </c>
    </row>
    <row r="360" spans="1:25" x14ac:dyDescent="0.2">
      <c r="A360">
        <v>65</v>
      </c>
      <c r="B360" s="19"/>
      <c r="C360" s="19"/>
      <c r="D360" s="19"/>
      <c r="E360" s="19"/>
      <c r="F360">
        <f t="shared" si="94"/>
        <v>0</v>
      </c>
      <c r="G360">
        <f t="shared" si="95"/>
        <v>0</v>
      </c>
      <c r="H360">
        <f t="shared" si="96"/>
        <v>0</v>
      </c>
      <c r="I360">
        <f t="shared" si="97"/>
        <v>0</v>
      </c>
      <c r="L360" s="10">
        <v>65</v>
      </c>
      <c r="M360" s="19"/>
      <c r="N360" s="19"/>
      <c r="O360" s="19"/>
      <c r="P360" s="19"/>
      <c r="R360">
        <f t="shared" si="105"/>
        <v>0</v>
      </c>
      <c r="S360" t="e">
        <f t="shared" si="100"/>
        <v>#DIV/0!</v>
      </c>
      <c r="T360">
        <f t="shared" si="106"/>
        <v>0</v>
      </c>
      <c r="U360" s="5"/>
      <c r="V360">
        <f t="shared" si="107"/>
        <v>0</v>
      </c>
      <c r="W360" t="e">
        <f t="shared" si="108"/>
        <v>#DIV/0!</v>
      </c>
      <c r="X360" t="e">
        <f t="shared" si="109"/>
        <v>#DIV/0!</v>
      </c>
      <c r="Y360" t="e">
        <f t="shared" si="110"/>
        <v>#DIV/0!</v>
      </c>
    </row>
    <row r="361" spans="1:25" x14ac:dyDescent="0.2">
      <c r="A361">
        <v>66</v>
      </c>
      <c r="B361" s="19"/>
      <c r="C361" s="19"/>
      <c r="D361" s="19"/>
      <c r="E361" s="19"/>
      <c r="F361">
        <f t="shared" ref="F361:F375" si="111">PI()*((B361/2)*(B361/2))</f>
        <v>0</v>
      </c>
      <c r="G361">
        <f t="shared" ref="G361:G375" si="112">PI()*((C361/2)*(C361/2))</f>
        <v>0</v>
      </c>
      <c r="H361">
        <f t="shared" ref="H361:H375" si="113">(D361*100)*(F361+G361+(SQRT(F361*G361)))/3</f>
        <v>0</v>
      </c>
      <c r="I361">
        <f t="shared" ref="I361:I375" si="114">H361/1000000</f>
        <v>0</v>
      </c>
      <c r="L361" s="10">
        <v>66</v>
      </c>
      <c r="M361" s="19"/>
      <c r="N361" s="19"/>
      <c r="O361" s="19"/>
      <c r="P361" s="19"/>
      <c r="R361">
        <f t="shared" si="105"/>
        <v>0</v>
      </c>
      <c r="S361" t="e">
        <f t="shared" ref="S361:S375" si="115">IF(P361="p",1,(1-(N361/R$291))*R361+1)</f>
        <v>#DIV/0!</v>
      </c>
      <c r="T361">
        <f t="shared" si="106"/>
        <v>0</v>
      </c>
      <c r="U361" s="5"/>
      <c r="V361">
        <f t="shared" si="107"/>
        <v>0</v>
      </c>
      <c r="W361" t="e">
        <f t="shared" si="108"/>
        <v>#DIV/0!</v>
      </c>
      <c r="X361" t="e">
        <f t="shared" si="109"/>
        <v>#DIV/0!</v>
      </c>
      <c r="Y361" t="e">
        <f t="shared" si="110"/>
        <v>#DIV/0!</v>
      </c>
    </row>
    <row r="362" spans="1:25" x14ac:dyDescent="0.2">
      <c r="A362">
        <v>67</v>
      </c>
      <c r="B362" s="19"/>
      <c r="C362" s="19"/>
      <c r="D362" s="19"/>
      <c r="E362" s="19"/>
      <c r="F362">
        <f t="shared" si="111"/>
        <v>0</v>
      </c>
      <c r="G362">
        <f t="shared" si="112"/>
        <v>0</v>
      </c>
      <c r="H362">
        <f t="shared" si="113"/>
        <v>0</v>
      </c>
      <c r="I362">
        <f t="shared" si="114"/>
        <v>0</v>
      </c>
      <c r="L362" s="10">
        <v>67</v>
      </c>
      <c r="M362" s="19"/>
      <c r="N362" s="19"/>
      <c r="O362" s="19"/>
      <c r="P362" s="19"/>
      <c r="R362">
        <f t="shared" si="105"/>
        <v>0</v>
      </c>
      <c r="S362" t="e">
        <f t="shared" si="115"/>
        <v>#DIV/0!</v>
      </c>
      <c r="T362">
        <f t="shared" si="106"/>
        <v>0</v>
      </c>
      <c r="U362" s="5"/>
      <c r="V362">
        <f t="shared" si="107"/>
        <v>0</v>
      </c>
      <c r="W362" t="e">
        <f t="shared" si="108"/>
        <v>#DIV/0!</v>
      </c>
      <c r="X362" t="e">
        <f t="shared" si="109"/>
        <v>#DIV/0!</v>
      </c>
      <c r="Y362" t="e">
        <f t="shared" si="110"/>
        <v>#DIV/0!</v>
      </c>
    </row>
    <row r="363" spans="1:25" x14ac:dyDescent="0.2">
      <c r="A363">
        <v>68</v>
      </c>
      <c r="B363" s="19"/>
      <c r="C363" s="19"/>
      <c r="D363" s="19"/>
      <c r="E363" s="19"/>
      <c r="F363">
        <f t="shared" si="111"/>
        <v>0</v>
      </c>
      <c r="G363">
        <f t="shared" si="112"/>
        <v>0</v>
      </c>
      <c r="H363">
        <f t="shared" si="113"/>
        <v>0</v>
      </c>
      <c r="I363">
        <f t="shared" si="114"/>
        <v>0</v>
      </c>
      <c r="L363" s="10">
        <v>68</v>
      </c>
      <c r="M363" s="19"/>
      <c r="N363" s="19"/>
      <c r="O363" s="19"/>
      <c r="P363" s="19"/>
      <c r="R363">
        <f t="shared" si="105"/>
        <v>0</v>
      </c>
      <c r="S363" t="e">
        <f t="shared" si="115"/>
        <v>#DIV/0!</v>
      </c>
      <c r="T363">
        <f t="shared" si="106"/>
        <v>0</v>
      </c>
      <c r="U363" s="5"/>
      <c r="V363">
        <f t="shared" si="107"/>
        <v>0</v>
      </c>
      <c r="W363" t="e">
        <f t="shared" si="108"/>
        <v>#DIV/0!</v>
      </c>
      <c r="X363" t="e">
        <f t="shared" si="109"/>
        <v>#DIV/0!</v>
      </c>
      <c r="Y363" t="e">
        <f t="shared" si="110"/>
        <v>#DIV/0!</v>
      </c>
    </row>
    <row r="364" spans="1:25" x14ac:dyDescent="0.2">
      <c r="A364">
        <v>69</v>
      </c>
      <c r="B364" s="19"/>
      <c r="C364" s="19"/>
      <c r="D364" s="19"/>
      <c r="E364" s="19"/>
      <c r="F364">
        <f t="shared" si="111"/>
        <v>0</v>
      </c>
      <c r="G364">
        <f t="shared" si="112"/>
        <v>0</v>
      </c>
      <c r="H364">
        <f t="shared" si="113"/>
        <v>0</v>
      </c>
      <c r="I364">
        <f t="shared" si="114"/>
        <v>0</v>
      </c>
      <c r="L364" s="10">
        <v>69</v>
      </c>
      <c r="M364" s="19"/>
      <c r="N364" s="19"/>
      <c r="O364" s="19"/>
      <c r="P364" s="19"/>
      <c r="R364">
        <f t="shared" si="105"/>
        <v>0</v>
      </c>
      <c r="S364" t="e">
        <f t="shared" si="115"/>
        <v>#DIV/0!</v>
      </c>
      <c r="T364">
        <f t="shared" si="106"/>
        <v>0</v>
      </c>
      <c r="U364" s="5"/>
      <c r="V364">
        <f t="shared" si="107"/>
        <v>0</v>
      </c>
      <c r="W364" t="e">
        <f t="shared" si="108"/>
        <v>#DIV/0!</v>
      </c>
      <c r="X364" t="e">
        <f t="shared" si="109"/>
        <v>#DIV/0!</v>
      </c>
      <c r="Y364" t="e">
        <f t="shared" si="110"/>
        <v>#DIV/0!</v>
      </c>
    </row>
    <row r="365" spans="1:25" x14ac:dyDescent="0.2">
      <c r="A365">
        <v>70</v>
      </c>
      <c r="B365" s="19"/>
      <c r="C365" s="19"/>
      <c r="D365" s="19"/>
      <c r="E365" s="19"/>
      <c r="F365">
        <f t="shared" si="111"/>
        <v>0</v>
      </c>
      <c r="G365">
        <f t="shared" si="112"/>
        <v>0</v>
      </c>
      <c r="H365">
        <f t="shared" si="113"/>
        <v>0</v>
      </c>
      <c r="I365">
        <f t="shared" si="114"/>
        <v>0</v>
      </c>
      <c r="L365" s="10">
        <v>70</v>
      </c>
      <c r="M365" s="19"/>
      <c r="N365" s="19"/>
      <c r="O365" s="19"/>
      <c r="P365" s="19"/>
      <c r="R365">
        <f t="shared" si="105"/>
        <v>0</v>
      </c>
      <c r="S365" t="e">
        <f t="shared" si="115"/>
        <v>#DIV/0!</v>
      </c>
      <c r="T365">
        <f t="shared" si="106"/>
        <v>0</v>
      </c>
      <c r="U365" s="5"/>
      <c r="V365">
        <f t="shared" si="107"/>
        <v>0</v>
      </c>
      <c r="W365" t="e">
        <f t="shared" si="108"/>
        <v>#DIV/0!</v>
      </c>
      <c r="X365" t="e">
        <f t="shared" si="109"/>
        <v>#DIV/0!</v>
      </c>
      <c r="Y365" t="e">
        <f t="shared" si="110"/>
        <v>#DIV/0!</v>
      </c>
    </row>
    <row r="366" spans="1:25" x14ac:dyDescent="0.2">
      <c r="A366">
        <v>71</v>
      </c>
      <c r="B366" s="19"/>
      <c r="C366" s="19"/>
      <c r="D366" s="19"/>
      <c r="E366" s="19"/>
      <c r="F366">
        <f t="shared" si="111"/>
        <v>0</v>
      </c>
      <c r="G366">
        <f t="shared" si="112"/>
        <v>0</v>
      </c>
      <c r="H366">
        <f t="shared" si="113"/>
        <v>0</v>
      </c>
      <c r="I366">
        <f t="shared" si="114"/>
        <v>0</v>
      </c>
      <c r="L366" s="10">
        <v>71</v>
      </c>
      <c r="M366" s="19"/>
      <c r="N366" s="19"/>
      <c r="O366" s="19"/>
      <c r="P366" s="19"/>
      <c r="R366">
        <f t="shared" si="105"/>
        <v>0</v>
      </c>
      <c r="S366" t="e">
        <f t="shared" si="115"/>
        <v>#DIV/0!</v>
      </c>
      <c r="T366">
        <f t="shared" si="106"/>
        <v>0</v>
      </c>
      <c r="U366" s="5"/>
      <c r="V366">
        <f t="shared" si="107"/>
        <v>0</v>
      </c>
      <c r="W366" t="e">
        <f t="shared" si="108"/>
        <v>#DIV/0!</v>
      </c>
      <c r="X366" t="e">
        <f t="shared" si="109"/>
        <v>#DIV/0!</v>
      </c>
      <c r="Y366" t="e">
        <f t="shared" si="110"/>
        <v>#DIV/0!</v>
      </c>
    </row>
    <row r="367" spans="1:25" x14ac:dyDescent="0.2">
      <c r="A367">
        <v>72</v>
      </c>
      <c r="B367" s="19"/>
      <c r="C367" s="19"/>
      <c r="D367" s="19"/>
      <c r="E367" s="19"/>
      <c r="F367">
        <f t="shared" si="111"/>
        <v>0</v>
      </c>
      <c r="G367">
        <f t="shared" si="112"/>
        <v>0</v>
      </c>
      <c r="H367">
        <f t="shared" si="113"/>
        <v>0</v>
      </c>
      <c r="I367">
        <f t="shared" si="114"/>
        <v>0</v>
      </c>
      <c r="L367" s="10">
        <v>72</v>
      </c>
      <c r="M367" s="19"/>
      <c r="N367" s="19"/>
      <c r="O367" s="19"/>
      <c r="P367" s="19"/>
      <c r="R367">
        <f t="shared" si="105"/>
        <v>0</v>
      </c>
      <c r="S367" t="e">
        <f t="shared" si="115"/>
        <v>#DIV/0!</v>
      </c>
      <c r="T367">
        <f t="shared" si="106"/>
        <v>0</v>
      </c>
      <c r="U367" s="5"/>
      <c r="V367">
        <f t="shared" si="107"/>
        <v>0</v>
      </c>
      <c r="W367" t="e">
        <f t="shared" si="108"/>
        <v>#DIV/0!</v>
      </c>
      <c r="X367" t="e">
        <f t="shared" si="109"/>
        <v>#DIV/0!</v>
      </c>
      <c r="Y367" t="e">
        <f t="shared" si="110"/>
        <v>#DIV/0!</v>
      </c>
    </row>
    <row r="368" spans="1:25" x14ac:dyDescent="0.2">
      <c r="A368">
        <v>73</v>
      </c>
      <c r="B368" s="19"/>
      <c r="C368" s="19"/>
      <c r="D368" s="19"/>
      <c r="E368" s="19"/>
      <c r="F368">
        <f t="shared" si="111"/>
        <v>0</v>
      </c>
      <c r="G368">
        <f t="shared" si="112"/>
        <v>0</v>
      </c>
      <c r="H368">
        <f t="shared" si="113"/>
        <v>0</v>
      </c>
      <c r="I368">
        <f t="shared" si="114"/>
        <v>0</v>
      </c>
      <c r="L368" s="10">
        <v>73</v>
      </c>
      <c r="M368" s="19"/>
      <c r="N368" s="19"/>
      <c r="O368" s="19"/>
      <c r="P368" s="19"/>
      <c r="R368">
        <f t="shared" si="105"/>
        <v>0</v>
      </c>
      <c r="S368" t="e">
        <f t="shared" si="115"/>
        <v>#DIV/0!</v>
      </c>
      <c r="T368">
        <f t="shared" si="106"/>
        <v>0</v>
      </c>
      <c r="U368" s="5"/>
      <c r="V368">
        <f t="shared" si="107"/>
        <v>0</v>
      </c>
      <c r="W368" t="e">
        <f t="shared" si="108"/>
        <v>#DIV/0!</v>
      </c>
      <c r="X368" t="e">
        <f t="shared" si="109"/>
        <v>#DIV/0!</v>
      </c>
      <c r="Y368" t="e">
        <f t="shared" si="110"/>
        <v>#DIV/0!</v>
      </c>
    </row>
    <row r="369" spans="1:26" x14ac:dyDescent="0.2">
      <c r="A369">
        <v>74</v>
      </c>
      <c r="B369" s="19"/>
      <c r="C369" s="19"/>
      <c r="D369" s="19"/>
      <c r="E369" s="19"/>
      <c r="F369">
        <f t="shared" si="111"/>
        <v>0</v>
      </c>
      <c r="G369">
        <f t="shared" si="112"/>
        <v>0</v>
      </c>
      <c r="H369">
        <f t="shared" si="113"/>
        <v>0</v>
      </c>
      <c r="I369">
        <f t="shared" si="114"/>
        <v>0</v>
      </c>
      <c r="L369" s="10">
        <v>74</v>
      </c>
      <c r="M369" s="19"/>
      <c r="N369" s="19"/>
      <c r="O369" s="19"/>
      <c r="P369" s="19"/>
      <c r="R369">
        <f t="shared" si="105"/>
        <v>0</v>
      </c>
      <c r="S369" t="e">
        <f t="shared" si="115"/>
        <v>#DIV/0!</v>
      </c>
      <c r="T369">
        <f t="shared" si="106"/>
        <v>0</v>
      </c>
      <c r="U369" s="5"/>
      <c r="V369">
        <f t="shared" si="107"/>
        <v>0</v>
      </c>
      <c r="W369" t="e">
        <f t="shared" si="108"/>
        <v>#DIV/0!</v>
      </c>
      <c r="X369" t="e">
        <f t="shared" si="109"/>
        <v>#DIV/0!</v>
      </c>
      <c r="Y369" t="e">
        <f t="shared" si="110"/>
        <v>#DIV/0!</v>
      </c>
    </row>
    <row r="370" spans="1:26" x14ac:dyDescent="0.2">
      <c r="A370">
        <v>75</v>
      </c>
      <c r="B370" s="19"/>
      <c r="C370" s="19"/>
      <c r="D370" s="19"/>
      <c r="E370" s="19"/>
      <c r="F370">
        <f t="shared" si="111"/>
        <v>0</v>
      </c>
      <c r="G370">
        <f t="shared" si="112"/>
        <v>0</v>
      </c>
      <c r="H370">
        <f t="shared" si="113"/>
        <v>0</v>
      </c>
      <c r="I370">
        <f t="shared" si="114"/>
        <v>0</v>
      </c>
      <c r="L370" s="10">
        <v>75</v>
      </c>
      <c r="M370" s="19"/>
      <c r="N370" s="19"/>
      <c r="O370" s="19"/>
      <c r="P370" s="19"/>
      <c r="R370">
        <f t="shared" si="105"/>
        <v>0</v>
      </c>
      <c r="S370" t="e">
        <f t="shared" si="115"/>
        <v>#DIV/0!</v>
      </c>
      <c r="T370">
        <f t="shared" si="106"/>
        <v>0</v>
      </c>
      <c r="U370" s="5"/>
      <c r="V370">
        <f t="shared" si="107"/>
        <v>0</v>
      </c>
      <c r="W370" t="e">
        <f t="shared" si="108"/>
        <v>#DIV/0!</v>
      </c>
      <c r="X370" t="e">
        <f t="shared" si="109"/>
        <v>#DIV/0!</v>
      </c>
      <c r="Y370" t="e">
        <f t="shared" si="110"/>
        <v>#DIV/0!</v>
      </c>
    </row>
    <row r="371" spans="1:26" x14ac:dyDescent="0.2">
      <c r="A371">
        <v>76</v>
      </c>
      <c r="B371" s="19"/>
      <c r="C371" s="19"/>
      <c r="D371" s="19"/>
      <c r="E371" s="19"/>
      <c r="F371">
        <f t="shared" si="111"/>
        <v>0</v>
      </c>
      <c r="G371">
        <f t="shared" si="112"/>
        <v>0</v>
      </c>
      <c r="H371">
        <f t="shared" si="113"/>
        <v>0</v>
      </c>
      <c r="I371">
        <f t="shared" si="114"/>
        <v>0</v>
      </c>
      <c r="L371" s="10">
        <v>76</v>
      </c>
      <c r="M371" s="19"/>
      <c r="N371" s="19"/>
      <c r="O371" s="19"/>
      <c r="P371" s="19"/>
      <c r="R371">
        <f t="shared" si="105"/>
        <v>0</v>
      </c>
      <c r="S371" t="e">
        <f t="shared" si="115"/>
        <v>#DIV/0!</v>
      </c>
      <c r="T371">
        <f t="shared" si="106"/>
        <v>0</v>
      </c>
      <c r="U371" s="5"/>
      <c r="V371">
        <f t="shared" si="107"/>
        <v>0</v>
      </c>
      <c r="W371" t="e">
        <f t="shared" si="108"/>
        <v>#DIV/0!</v>
      </c>
      <c r="X371" t="e">
        <f t="shared" si="109"/>
        <v>#DIV/0!</v>
      </c>
      <c r="Y371" t="e">
        <f t="shared" si="110"/>
        <v>#DIV/0!</v>
      </c>
    </row>
    <row r="372" spans="1:26" x14ac:dyDescent="0.2">
      <c r="A372">
        <v>77</v>
      </c>
      <c r="B372" s="19"/>
      <c r="C372" s="19"/>
      <c r="D372" s="19"/>
      <c r="E372" s="19"/>
      <c r="F372">
        <f t="shared" si="111"/>
        <v>0</v>
      </c>
      <c r="G372">
        <f t="shared" si="112"/>
        <v>0</v>
      </c>
      <c r="H372">
        <f t="shared" si="113"/>
        <v>0</v>
      </c>
      <c r="I372">
        <f t="shared" si="114"/>
        <v>0</v>
      </c>
      <c r="L372" s="10">
        <v>77</v>
      </c>
      <c r="M372" s="19"/>
      <c r="N372" s="19"/>
      <c r="O372" s="19"/>
      <c r="P372" s="19"/>
      <c r="R372">
        <f t="shared" si="105"/>
        <v>0</v>
      </c>
      <c r="S372" t="e">
        <f t="shared" si="115"/>
        <v>#DIV/0!</v>
      </c>
      <c r="T372">
        <f t="shared" si="106"/>
        <v>0</v>
      </c>
      <c r="U372" s="5"/>
      <c r="V372">
        <f t="shared" si="107"/>
        <v>0</v>
      </c>
      <c r="W372" t="e">
        <f t="shared" si="108"/>
        <v>#DIV/0!</v>
      </c>
      <c r="X372" t="e">
        <f t="shared" si="109"/>
        <v>#DIV/0!</v>
      </c>
      <c r="Y372" t="e">
        <f t="shared" si="110"/>
        <v>#DIV/0!</v>
      </c>
    </row>
    <row r="373" spans="1:26" x14ac:dyDescent="0.2">
      <c r="A373">
        <v>78</v>
      </c>
      <c r="B373" s="19"/>
      <c r="C373" s="19"/>
      <c r="D373" s="19"/>
      <c r="E373" s="19"/>
      <c r="F373">
        <f t="shared" si="111"/>
        <v>0</v>
      </c>
      <c r="G373">
        <f t="shared" si="112"/>
        <v>0</v>
      </c>
      <c r="H373">
        <f t="shared" si="113"/>
        <v>0</v>
      </c>
      <c r="I373">
        <f t="shared" si="114"/>
        <v>0</v>
      </c>
      <c r="L373" s="10">
        <v>78</v>
      </c>
      <c r="M373" s="19"/>
      <c r="N373" s="19"/>
      <c r="O373" s="19"/>
      <c r="P373" s="19"/>
      <c r="R373">
        <f t="shared" si="105"/>
        <v>0</v>
      </c>
      <c r="S373" t="e">
        <f t="shared" si="115"/>
        <v>#DIV/0!</v>
      </c>
      <c r="T373">
        <f t="shared" si="106"/>
        <v>0</v>
      </c>
      <c r="U373" s="5"/>
      <c r="V373">
        <f t="shared" si="107"/>
        <v>0</v>
      </c>
      <c r="W373" t="e">
        <f t="shared" si="108"/>
        <v>#DIV/0!</v>
      </c>
      <c r="X373" t="e">
        <f t="shared" si="109"/>
        <v>#DIV/0!</v>
      </c>
      <c r="Y373" t="e">
        <f t="shared" si="110"/>
        <v>#DIV/0!</v>
      </c>
    </row>
    <row r="374" spans="1:26" x14ac:dyDescent="0.2">
      <c r="A374">
        <v>79</v>
      </c>
      <c r="B374" s="19"/>
      <c r="C374" s="19"/>
      <c r="D374" s="19"/>
      <c r="E374" s="19"/>
      <c r="F374">
        <f t="shared" si="111"/>
        <v>0</v>
      </c>
      <c r="G374">
        <f t="shared" si="112"/>
        <v>0</v>
      </c>
      <c r="H374">
        <f t="shared" si="113"/>
        <v>0</v>
      </c>
      <c r="I374">
        <f t="shared" si="114"/>
        <v>0</v>
      </c>
      <c r="L374" s="10">
        <v>79</v>
      </c>
      <c r="M374" s="19"/>
      <c r="N374" s="19"/>
      <c r="O374" s="19"/>
      <c r="P374" s="19"/>
      <c r="R374">
        <f t="shared" si="105"/>
        <v>0</v>
      </c>
      <c r="S374" t="e">
        <f t="shared" si="115"/>
        <v>#DIV/0!</v>
      </c>
      <c r="T374">
        <f t="shared" si="106"/>
        <v>0</v>
      </c>
      <c r="U374" s="5"/>
      <c r="V374">
        <f t="shared" si="107"/>
        <v>0</v>
      </c>
      <c r="W374" t="e">
        <f t="shared" si="108"/>
        <v>#DIV/0!</v>
      </c>
      <c r="X374" t="e">
        <f t="shared" si="109"/>
        <v>#DIV/0!</v>
      </c>
      <c r="Y374" t="e">
        <f t="shared" si="110"/>
        <v>#DIV/0!</v>
      </c>
    </row>
    <row r="375" spans="1:26" x14ac:dyDescent="0.2">
      <c r="A375">
        <v>80</v>
      </c>
      <c r="B375" s="19"/>
      <c r="C375" s="19"/>
      <c r="D375" s="19"/>
      <c r="E375" s="19"/>
      <c r="F375">
        <f t="shared" si="111"/>
        <v>0</v>
      </c>
      <c r="G375">
        <f t="shared" si="112"/>
        <v>0</v>
      </c>
      <c r="H375">
        <f t="shared" si="113"/>
        <v>0</v>
      </c>
      <c r="I375">
        <f t="shared" si="114"/>
        <v>0</v>
      </c>
      <c r="L375" s="10">
        <v>80</v>
      </c>
      <c r="M375" s="19"/>
      <c r="N375" s="19"/>
      <c r="O375" s="19"/>
      <c r="P375" s="19"/>
      <c r="R375">
        <f t="shared" si="105"/>
        <v>0</v>
      </c>
      <c r="S375" t="e">
        <f t="shared" si="115"/>
        <v>#DIV/0!</v>
      </c>
      <c r="T375">
        <f t="shared" si="106"/>
        <v>0</v>
      </c>
      <c r="U375" s="5"/>
      <c r="V375">
        <f t="shared" si="107"/>
        <v>0</v>
      </c>
      <c r="W375" t="e">
        <f t="shared" si="108"/>
        <v>#DIV/0!</v>
      </c>
      <c r="X375" t="e">
        <f t="shared" si="109"/>
        <v>#DIV/0!</v>
      </c>
      <c r="Y375" t="e">
        <f t="shared" si="110"/>
        <v>#DIV/0!</v>
      </c>
    </row>
    <row r="376" spans="1:26" x14ac:dyDescent="0.2">
      <c r="L376" s="10"/>
    </row>
    <row r="377" spans="1:26" x14ac:dyDescent="0.2">
      <c r="L377" s="10"/>
      <c r="Y377" s="2"/>
      <c r="Z377" s="2" t="s">
        <v>10</v>
      </c>
    </row>
    <row r="378" spans="1:26" x14ac:dyDescent="0.2">
      <c r="Y378" s="2" t="s">
        <v>10</v>
      </c>
      <c r="Z378" s="2" t="s">
        <v>161</v>
      </c>
    </row>
    <row r="379" spans="1:26" x14ac:dyDescent="0.2">
      <c r="Y379" s="2" t="s">
        <v>120</v>
      </c>
      <c r="Z379" s="2" t="s">
        <v>162</v>
      </c>
    </row>
    <row r="380" spans="1:26" x14ac:dyDescent="0.2">
      <c r="Y380" s="2" t="s">
        <v>120</v>
      </c>
      <c r="Z380" s="2" t="s">
        <v>50</v>
      </c>
    </row>
    <row r="381" spans="1:26" x14ac:dyDescent="0.2">
      <c r="Y381" s="2" t="s">
        <v>169</v>
      </c>
      <c r="Z381" s="2" t="s">
        <v>170</v>
      </c>
    </row>
    <row r="382" spans="1:26" x14ac:dyDescent="0.2">
      <c r="V382" s="2" t="s">
        <v>143</v>
      </c>
      <c r="W382" s="2"/>
      <c r="X382" s="2"/>
      <c r="Y382" s="2" t="e">
        <f>SUM(Y8:Y375)</f>
        <v>#DIV/0!</v>
      </c>
      <c r="Z382" s="2" t="e">
        <f>SUM(Z8:Z375)</f>
        <v>#DIV/0!</v>
      </c>
    </row>
    <row r="383" spans="1:26" x14ac:dyDescent="0.2">
      <c r="D383" s="2" t="s">
        <v>171</v>
      </c>
      <c r="I383">
        <f>SUM(I296:I375)</f>
        <v>0</v>
      </c>
    </row>
    <row r="384" spans="1:26" x14ac:dyDescent="0.2">
      <c r="Z384" t="s">
        <v>164</v>
      </c>
    </row>
    <row r="385" spans="1:26" x14ac:dyDescent="0.2">
      <c r="Z385" t="s">
        <v>165</v>
      </c>
    </row>
    <row r="386" spans="1:26" x14ac:dyDescent="0.2">
      <c r="Z386" t="s">
        <v>134</v>
      </c>
    </row>
    <row r="387" spans="1:26" x14ac:dyDescent="0.2">
      <c r="A387" t="s">
        <v>59</v>
      </c>
      <c r="E387">
        <f>I92+I182+I282+I383</f>
        <v>0</v>
      </c>
      <c r="F387" t="s">
        <v>57</v>
      </c>
      <c r="I387" t="e">
        <f>Y382</f>
        <v>#DIV/0!</v>
      </c>
      <c r="J387" t="s">
        <v>144</v>
      </c>
    </row>
    <row r="388" spans="1:26" x14ac:dyDescent="0.2">
      <c r="A388" t="s">
        <v>60</v>
      </c>
      <c r="E388">
        <f>E387/0.2</f>
        <v>0</v>
      </c>
      <c r="F388" t="s">
        <v>58</v>
      </c>
      <c r="I388" t="e">
        <f>I387/0.8</f>
        <v>#DIV/0!</v>
      </c>
      <c r="J388" t="s">
        <v>145</v>
      </c>
    </row>
    <row r="389" spans="1:26" x14ac:dyDescent="0.2">
      <c r="A389" t="s">
        <v>62</v>
      </c>
      <c r="E389">
        <f>E388*0.4</f>
        <v>0</v>
      </c>
      <c r="F389" t="s">
        <v>61</v>
      </c>
      <c r="I389" t="e">
        <f>I388*0.4</f>
        <v>#DIV/0!</v>
      </c>
      <c r="J389" t="s">
        <v>146</v>
      </c>
    </row>
    <row r="390" spans="1:26" x14ac:dyDescent="0.2">
      <c r="E390">
        <f>E389/2</f>
        <v>0</v>
      </c>
      <c r="F390" t="s">
        <v>67</v>
      </c>
      <c r="I390" t="e">
        <f>I389/2</f>
        <v>#DIV/0!</v>
      </c>
      <c r="J390" t="s">
        <v>147</v>
      </c>
    </row>
    <row r="391" spans="1:26" x14ac:dyDescent="0.2">
      <c r="A391" t="s">
        <v>93</v>
      </c>
    </row>
    <row r="400" spans="1:26" x14ac:dyDescent="0.2">
      <c r="A400" t="s">
        <v>149</v>
      </c>
    </row>
    <row r="401" spans="1:10" x14ac:dyDescent="0.2">
      <c r="A401" t="s">
        <v>150</v>
      </c>
    </row>
    <row r="402" spans="1:10" x14ac:dyDescent="0.2">
      <c r="A402" t="s">
        <v>151</v>
      </c>
    </row>
    <row r="403" spans="1:10" x14ac:dyDescent="0.2">
      <c r="A403" t="s">
        <v>154</v>
      </c>
    </row>
    <row r="404" spans="1:10" x14ac:dyDescent="0.2">
      <c r="A404" t="s">
        <v>152</v>
      </c>
      <c r="B404" t="s">
        <v>155</v>
      </c>
    </row>
    <row r="405" spans="1:10" x14ac:dyDescent="0.2">
      <c r="A405" t="s">
        <v>153</v>
      </c>
      <c r="B405" t="s">
        <v>156</v>
      </c>
    </row>
    <row r="406" spans="1:10" x14ac:dyDescent="0.2">
      <c r="A406">
        <v>1</v>
      </c>
      <c r="B406">
        <v>0.45200000000000001</v>
      </c>
    </row>
    <row r="407" spans="1:10" x14ac:dyDescent="0.2">
      <c r="A407">
        <v>2</v>
      </c>
      <c r="B407">
        <v>0.38</v>
      </c>
    </row>
    <row r="408" spans="1:10" x14ac:dyDescent="0.2">
      <c r="A408">
        <v>3</v>
      </c>
      <c r="B408">
        <v>0.28399999999999997</v>
      </c>
    </row>
    <row r="409" spans="1:10" x14ac:dyDescent="0.2">
      <c r="A409">
        <v>4</v>
      </c>
      <c r="B409">
        <v>0.19700000000000001</v>
      </c>
    </row>
    <row r="410" spans="1:10" x14ac:dyDescent="0.2">
      <c r="A410">
        <v>5</v>
      </c>
      <c r="B410">
        <v>0.14000000000000001</v>
      </c>
    </row>
    <row r="411" spans="1:10" x14ac:dyDescent="0.2">
      <c r="A411">
        <v>6</v>
      </c>
      <c r="B411">
        <v>0.1</v>
      </c>
    </row>
    <row r="412" spans="1:10" x14ac:dyDescent="0.2">
      <c r="A412">
        <v>7</v>
      </c>
      <c r="B412">
        <v>0.05</v>
      </c>
    </row>
    <row r="414" spans="1:10" x14ac:dyDescent="0.2">
      <c r="E414" s="16" t="s">
        <v>157</v>
      </c>
      <c r="F414" s="16"/>
      <c r="G414" s="16"/>
      <c r="H414" s="16"/>
      <c r="I414" s="16"/>
      <c r="J414" s="16"/>
    </row>
    <row r="415" spans="1:10" x14ac:dyDescent="0.2">
      <c r="E415" s="16" t="s">
        <v>158</v>
      </c>
      <c r="F415" s="16"/>
      <c r="G415" s="16"/>
      <c r="H415" s="16"/>
      <c r="I415" s="16"/>
      <c r="J415" s="16" t="e">
        <f>SUM(J8:J375)</f>
        <v>#N/A</v>
      </c>
    </row>
    <row r="416" spans="1:10" x14ac:dyDescent="0.2">
      <c r="E416" s="16" t="s">
        <v>159</v>
      </c>
      <c r="F416" s="16"/>
      <c r="G416" s="16"/>
      <c r="H416" s="16"/>
      <c r="I416" s="16"/>
      <c r="J416" s="16" t="e">
        <f>J415/0.2</f>
        <v>#N/A</v>
      </c>
    </row>
    <row r="420" spans="1:11" x14ac:dyDescent="0.2">
      <c r="E420" s="17" t="s">
        <v>160</v>
      </c>
    </row>
    <row r="422" spans="1:11" x14ac:dyDescent="0.2">
      <c r="E422" s="16" t="e">
        <f>J416</f>
        <v>#N/A</v>
      </c>
      <c r="F422" s="16" t="s">
        <v>61</v>
      </c>
      <c r="G422" s="16"/>
      <c r="H422" s="16"/>
      <c r="I422" s="16" t="e">
        <f>Z382/0.8</f>
        <v>#DIV/0!</v>
      </c>
      <c r="J422" s="21" t="s">
        <v>172</v>
      </c>
      <c r="K422" s="16"/>
    </row>
    <row r="423" spans="1:11" x14ac:dyDescent="0.2">
      <c r="E423" s="16" t="e">
        <f>E422/2</f>
        <v>#N/A</v>
      </c>
      <c r="F423" s="16" t="s">
        <v>67</v>
      </c>
      <c r="G423" s="16"/>
      <c r="H423" s="16"/>
      <c r="I423" s="16" t="e">
        <f>I422/2</f>
        <v>#DIV/0!</v>
      </c>
      <c r="J423" s="21" t="s">
        <v>173</v>
      </c>
      <c r="K423" s="16"/>
    </row>
    <row r="426" spans="1:11" x14ac:dyDescent="0.2">
      <c r="A426" t="s">
        <v>64</v>
      </c>
    </row>
    <row r="427" spans="1:11" x14ac:dyDescent="0.2">
      <c r="A427" t="s">
        <v>84</v>
      </c>
    </row>
    <row r="428" spans="1:11" x14ac:dyDescent="0.2">
      <c r="A428" t="s">
        <v>65</v>
      </c>
    </row>
    <row r="429" spans="1:11" x14ac:dyDescent="0.2">
      <c r="A429" s="2" t="s">
        <v>191</v>
      </c>
      <c r="F429" s="17" t="s">
        <v>160</v>
      </c>
    </row>
    <row r="430" spans="1:11" x14ac:dyDescent="0.2">
      <c r="A430" t="s">
        <v>66</v>
      </c>
      <c r="B430" t="s">
        <v>50</v>
      </c>
      <c r="C430" t="s">
        <v>25</v>
      </c>
      <c r="H430" s="16" t="s">
        <v>66</v>
      </c>
      <c r="I430" s="16" t="s">
        <v>50</v>
      </c>
      <c r="J430" s="16" t="s">
        <v>25</v>
      </c>
    </row>
    <row r="431" spans="1:11" x14ac:dyDescent="0.2">
      <c r="A431" s="16">
        <f>'Tree Biomass'!C4</f>
        <v>2024</v>
      </c>
      <c r="B431" t="e">
        <f>E389+I389</f>
        <v>#DIV/0!</v>
      </c>
      <c r="C431" t="e">
        <f>E390+I390</f>
        <v>#DIV/0!</v>
      </c>
      <c r="H431" s="16">
        <f>'Tree Biomass'!C4</f>
        <v>2024</v>
      </c>
      <c r="I431" s="16" t="e">
        <f>E422+I422</f>
        <v>#N/A</v>
      </c>
      <c r="J431" s="16" t="e">
        <f>E423+I423</f>
        <v>#N/A</v>
      </c>
    </row>
    <row r="432" spans="1:11" x14ac:dyDescent="0.2">
      <c r="A432" s="16">
        <f>A431-1</f>
        <v>2023</v>
      </c>
      <c r="B432" t="e">
        <f>B431*1.03</f>
        <v>#DIV/0!</v>
      </c>
      <c r="C432" t="e">
        <f>C431*1.03</f>
        <v>#DIV/0!</v>
      </c>
      <c r="H432" s="16">
        <f>H431-1</f>
        <v>2023</v>
      </c>
      <c r="I432" s="16" t="e">
        <f>I431*1.03</f>
        <v>#N/A</v>
      </c>
      <c r="J432" s="16" t="e">
        <f>J431*1.03</f>
        <v>#N/A</v>
      </c>
    </row>
    <row r="433" spans="1:10" x14ac:dyDescent="0.2">
      <c r="A433" s="16">
        <f t="shared" ref="A433:A441" si="116">A432-1</f>
        <v>2022</v>
      </c>
      <c r="B433" t="e">
        <f t="shared" ref="B433:B441" si="117">B432*1.03</f>
        <v>#DIV/0!</v>
      </c>
      <c r="C433" t="e">
        <f t="shared" ref="C433:C441" si="118">C432*1.03</f>
        <v>#DIV/0!</v>
      </c>
      <c r="H433" s="16">
        <f t="shared" ref="H433:H441" si="119">H432-1</f>
        <v>2022</v>
      </c>
      <c r="I433" s="16" t="e">
        <f t="shared" ref="I433:I441" si="120">I432*1.03</f>
        <v>#N/A</v>
      </c>
      <c r="J433" s="16" t="e">
        <f t="shared" ref="J433:J441" si="121">J432*1.03</f>
        <v>#N/A</v>
      </c>
    </row>
    <row r="434" spans="1:10" x14ac:dyDescent="0.2">
      <c r="A434" s="16">
        <f t="shared" si="116"/>
        <v>2021</v>
      </c>
      <c r="B434" t="e">
        <f t="shared" si="117"/>
        <v>#DIV/0!</v>
      </c>
      <c r="C434" t="e">
        <f t="shared" si="118"/>
        <v>#DIV/0!</v>
      </c>
      <c r="H434" s="16">
        <f t="shared" si="119"/>
        <v>2021</v>
      </c>
      <c r="I434" s="16" t="e">
        <f t="shared" si="120"/>
        <v>#N/A</v>
      </c>
      <c r="J434" s="16" t="e">
        <f t="shared" si="121"/>
        <v>#N/A</v>
      </c>
    </row>
    <row r="435" spans="1:10" x14ac:dyDescent="0.2">
      <c r="A435" s="16">
        <f t="shared" si="116"/>
        <v>2020</v>
      </c>
      <c r="B435" t="e">
        <f t="shared" si="117"/>
        <v>#DIV/0!</v>
      </c>
      <c r="C435" t="e">
        <f t="shared" si="118"/>
        <v>#DIV/0!</v>
      </c>
      <c r="H435" s="16">
        <f t="shared" si="119"/>
        <v>2020</v>
      </c>
      <c r="I435" s="16" t="e">
        <f t="shared" si="120"/>
        <v>#N/A</v>
      </c>
      <c r="J435" s="16" t="e">
        <f t="shared" si="121"/>
        <v>#N/A</v>
      </c>
    </row>
    <row r="436" spans="1:10" x14ac:dyDescent="0.2">
      <c r="A436" s="16">
        <f t="shared" si="116"/>
        <v>2019</v>
      </c>
      <c r="B436" t="e">
        <f t="shared" si="117"/>
        <v>#DIV/0!</v>
      </c>
      <c r="C436" t="e">
        <f t="shared" si="118"/>
        <v>#DIV/0!</v>
      </c>
      <c r="H436" s="16">
        <f t="shared" si="119"/>
        <v>2019</v>
      </c>
      <c r="I436" s="16" t="e">
        <f t="shared" si="120"/>
        <v>#N/A</v>
      </c>
      <c r="J436" s="16" t="e">
        <f t="shared" si="121"/>
        <v>#N/A</v>
      </c>
    </row>
    <row r="437" spans="1:10" x14ac:dyDescent="0.2">
      <c r="A437" s="16">
        <f t="shared" si="116"/>
        <v>2018</v>
      </c>
      <c r="B437" t="e">
        <f t="shared" si="117"/>
        <v>#DIV/0!</v>
      </c>
      <c r="C437" t="e">
        <f t="shared" si="118"/>
        <v>#DIV/0!</v>
      </c>
      <c r="H437" s="16">
        <f t="shared" si="119"/>
        <v>2018</v>
      </c>
      <c r="I437" s="16" t="e">
        <f t="shared" si="120"/>
        <v>#N/A</v>
      </c>
      <c r="J437" s="16" t="e">
        <f t="shared" si="121"/>
        <v>#N/A</v>
      </c>
    </row>
    <row r="438" spans="1:10" x14ac:dyDescent="0.2">
      <c r="A438" s="16">
        <f t="shared" si="116"/>
        <v>2017</v>
      </c>
      <c r="B438" t="e">
        <f t="shared" si="117"/>
        <v>#DIV/0!</v>
      </c>
      <c r="C438" t="e">
        <f t="shared" si="118"/>
        <v>#DIV/0!</v>
      </c>
      <c r="H438" s="16">
        <f t="shared" si="119"/>
        <v>2017</v>
      </c>
      <c r="I438" s="16" t="e">
        <f t="shared" si="120"/>
        <v>#N/A</v>
      </c>
      <c r="J438" s="16" t="e">
        <f t="shared" si="121"/>
        <v>#N/A</v>
      </c>
    </row>
    <row r="439" spans="1:10" x14ac:dyDescent="0.2">
      <c r="A439" s="16">
        <f t="shared" si="116"/>
        <v>2016</v>
      </c>
      <c r="B439" t="e">
        <f t="shared" si="117"/>
        <v>#DIV/0!</v>
      </c>
      <c r="C439" t="e">
        <f t="shared" si="118"/>
        <v>#DIV/0!</v>
      </c>
      <c r="H439" s="16">
        <f t="shared" si="119"/>
        <v>2016</v>
      </c>
      <c r="I439" s="16" t="e">
        <f t="shared" si="120"/>
        <v>#N/A</v>
      </c>
      <c r="J439" s="16" t="e">
        <f t="shared" si="121"/>
        <v>#N/A</v>
      </c>
    </row>
    <row r="440" spans="1:10" x14ac:dyDescent="0.2">
      <c r="A440" s="16">
        <f t="shared" si="116"/>
        <v>2015</v>
      </c>
      <c r="B440" t="e">
        <f t="shared" si="117"/>
        <v>#DIV/0!</v>
      </c>
      <c r="C440" t="e">
        <f t="shared" si="118"/>
        <v>#DIV/0!</v>
      </c>
      <c r="H440" s="16">
        <f t="shared" si="119"/>
        <v>2015</v>
      </c>
      <c r="I440" s="16" t="e">
        <f t="shared" si="120"/>
        <v>#N/A</v>
      </c>
      <c r="J440" s="16" t="e">
        <f t="shared" si="121"/>
        <v>#N/A</v>
      </c>
    </row>
    <row r="441" spans="1:10" x14ac:dyDescent="0.2">
      <c r="A441" s="16">
        <f t="shared" si="116"/>
        <v>2014</v>
      </c>
      <c r="B441" t="e">
        <f t="shared" si="117"/>
        <v>#DIV/0!</v>
      </c>
      <c r="C441" t="e">
        <f t="shared" si="118"/>
        <v>#DIV/0!</v>
      </c>
      <c r="H441" s="16">
        <f t="shared" si="119"/>
        <v>2014</v>
      </c>
      <c r="I441" s="16" t="e">
        <f t="shared" si="120"/>
        <v>#N/A</v>
      </c>
      <c r="J441" s="16" t="e">
        <f t="shared" si="121"/>
        <v>#N/A</v>
      </c>
    </row>
    <row r="442" spans="1:10" x14ac:dyDescent="0.2">
      <c r="H442" s="16"/>
      <c r="I442" s="16"/>
      <c r="J442" s="16"/>
    </row>
    <row r="443" spans="1:10" x14ac:dyDescent="0.2">
      <c r="H443" s="16"/>
      <c r="I443" s="16"/>
      <c r="J443" s="16"/>
    </row>
    <row r="444" spans="1:10" x14ac:dyDescent="0.2">
      <c r="A444" t="s">
        <v>71</v>
      </c>
      <c r="C444" t="e">
        <f>C431</f>
        <v>#DIV/0!</v>
      </c>
      <c r="H444" s="16" t="s">
        <v>71</v>
      </c>
      <c r="I444" s="16"/>
      <c r="J444" s="16" t="e">
        <f>J431</f>
        <v>#N/A</v>
      </c>
    </row>
    <row r="445" spans="1:10" x14ac:dyDescent="0.2">
      <c r="A445" t="s">
        <v>72</v>
      </c>
      <c r="C445" t="e">
        <f>C441</f>
        <v>#DIV/0!</v>
      </c>
      <c r="H445" s="16" t="s">
        <v>72</v>
      </c>
      <c r="I445" s="16"/>
      <c r="J445" s="16" t="e">
        <f>J441</f>
        <v>#N/A</v>
      </c>
    </row>
    <row r="446" spans="1:10" x14ac:dyDescent="0.2">
      <c r="A446" t="s">
        <v>21</v>
      </c>
      <c r="C446" t="e">
        <f>C445-C444</f>
        <v>#DIV/0!</v>
      </c>
      <c r="H446" s="16" t="s">
        <v>21</v>
      </c>
      <c r="I446" s="16"/>
      <c r="J446" s="16" t="e">
        <f>J445-J444</f>
        <v>#N/A</v>
      </c>
    </row>
    <row r="447" spans="1:10" x14ac:dyDescent="0.2">
      <c r="H447" s="16"/>
      <c r="I447" s="16"/>
      <c r="J447" s="16"/>
    </row>
    <row r="448" spans="1:10" x14ac:dyDescent="0.2">
      <c r="H448" s="16"/>
      <c r="I448" s="16"/>
      <c r="J448" s="16"/>
    </row>
    <row r="449" spans="1:10" x14ac:dyDescent="0.2">
      <c r="A449" t="s">
        <v>85</v>
      </c>
      <c r="H449" s="16" t="s">
        <v>85</v>
      </c>
      <c r="I449" s="16"/>
      <c r="J449" s="16"/>
    </row>
    <row r="450" spans="1:10" x14ac:dyDescent="0.2">
      <c r="A450" s="2" t="s">
        <v>86</v>
      </c>
      <c r="H450" s="18" t="s">
        <v>86</v>
      </c>
      <c r="I450" s="16"/>
      <c r="J450" s="16"/>
    </row>
    <row r="451" spans="1:10" x14ac:dyDescent="0.2">
      <c r="A451" t="s">
        <v>87</v>
      </c>
      <c r="C451" t="e">
        <f>C446/10</f>
        <v>#DIV/0!</v>
      </c>
      <c r="H451" s="16" t="s">
        <v>87</v>
      </c>
      <c r="I451" s="16"/>
      <c r="J451" s="16" t="e">
        <f>J446/10</f>
        <v>#N/A</v>
      </c>
    </row>
  </sheetData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H42"/>
  <sheetViews>
    <sheetView workbookViewId="0">
      <selection activeCell="E39" sqref="E39"/>
    </sheetView>
  </sheetViews>
  <sheetFormatPr defaultRowHeight="12.75" x14ac:dyDescent="0.2"/>
  <sheetData>
    <row r="3" spans="1:8" x14ac:dyDescent="0.2">
      <c r="B3" s="2" t="s">
        <v>92</v>
      </c>
      <c r="F3" s="16"/>
      <c r="G3" s="18" t="s">
        <v>92</v>
      </c>
      <c r="H3" s="16"/>
    </row>
    <row r="4" spans="1:8" x14ac:dyDescent="0.2">
      <c r="B4" s="2" t="s">
        <v>189</v>
      </c>
      <c r="F4" s="17" t="s">
        <v>174</v>
      </c>
      <c r="G4" s="16"/>
      <c r="H4" s="16"/>
    </row>
    <row r="5" spans="1:8" x14ac:dyDescent="0.2">
      <c r="B5" s="2" t="s">
        <v>190</v>
      </c>
      <c r="F5" s="16"/>
      <c r="G5" s="16"/>
      <c r="H5" s="16"/>
    </row>
    <row r="6" spans="1:8" x14ac:dyDescent="0.2">
      <c r="F6" s="16"/>
      <c r="G6" s="16"/>
      <c r="H6" s="16"/>
    </row>
    <row r="7" spans="1:8" x14ac:dyDescent="0.2">
      <c r="A7" t="s">
        <v>68</v>
      </c>
      <c r="F7" s="16" t="s">
        <v>68</v>
      </c>
      <c r="G7" s="16"/>
      <c r="H7" s="16"/>
    </row>
    <row r="8" spans="1:8" x14ac:dyDescent="0.2">
      <c r="F8" s="16"/>
      <c r="G8" s="16"/>
      <c r="H8" s="16"/>
    </row>
    <row r="9" spans="1:8" x14ac:dyDescent="0.2">
      <c r="B9" t="s">
        <v>69</v>
      </c>
      <c r="C9" t="s">
        <v>73</v>
      </c>
      <c r="F9" s="16"/>
      <c r="G9" s="16" t="s">
        <v>69</v>
      </c>
      <c r="H9" s="16" t="s">
        <v>73</v>
      </c>
    </row>
    <row r="10" spans="1:8" x14ac:dyDescent="0.2">
      <c r="A10" t="s">
        <v>66</v>
      </c>
      <c r="B10" t="s">
        <v>70</v>
      </c>
      <c r="C10" t="s">
        <v>74</v>
      </c>
      <c r="F10" s="16" t="s">
        <v>66</v>
      </c>
      <c r="G10" s="16" t="s">
        <v>70</v>
      </c>
      <c r="H10" s="16" t="s">
        <v>74</v>
      </c>
    </row>
    <row r="11" spans="1:8" x14ac:dyDescent="0.2">
      <c r="A11" s="16">
        <f>'Tree Biomass'!$C$4</f>
        <v>2024</v>
      </c>
      <c r="B11" t="e">
        <f>'Detrital Pool'!C431</f>
        <v>#DIV/0!</v>
      </c>
      <c r="C11" t="e">
        <f>'Tree Biomass'!C301</f>
        <v>#NUM!</v>
      </c>
      <c r="F11" s="16">
        <f>'Tree Biomass'!$C$4</f>
        <v>2024</v>
      </c>
      <c r="G11" s="16" t="e">
        <f>'Detrital Pool'!J431</f>
        <v>#N/A</v>
      </c>
      <c r="H11" s="16" t="e">
        <f>'Tree Biomass'!C301</f>
        <v>#NUM!</v>
      </c>
    </row>
    <row r="12" spans="1:8" x14ac:dyDescent="0.2">
      <c r="A12" s="16">
        <f>A11-1</f>
        <v>2023</v>
      </c>
      <c r="B12" t="e">
        <f>B11*1.03</f>
        <v>#DIV/0!</v>
      </c>
      <c r="C12" t="e">
        <f t="shared" ref="C12:C21" si="0">C11-$C$28</f>
        <v>#NUM!</v>
      </c>
      <c r="F12" s="16">
        <f>F11-1</f>
        <v>2023</v>
      </c>
      <c r="G12" s="16" t="e">
        <f>G11*1.03</f>
        <v>#N/A</v>
      </c>
      <c r="H12" s="16" t="e">
        <f t="shared" ref="H12:H21" si="1">H11-$C$28</f>
        <v>#NUM!</v>
      </c>
    </row>
    <row r="13" spans="1:8" x14ac:dyDescent="0.2">
      <c r="A13" s="16">
        <f t="shared" ref="A13:A21" si="2">A12-1</f>
        <v>2022</v>
      </c>
      <c r="B13" t="e">
        <f t="shared" ref="B13:B21" si="3">B12*1.03</f>
        <v>#DIV/0!</v>
      </c>
      <c r="C13" t="e">
        <f t="shared" si="0"/>
        <v>#NUM!</v>
      </c>
      <c r="F13" s="16">
        <f t="shared" ref="F13:F21" si="4">F12-1</f>
        <v>2022</v>
      </c>
      <c r="G13" s="16" t="e">
        <f t="shared" ref="G13:G21" si="5">G12*1.03</f>
        <v>#N/A</v>
      </c>
      <c r="H13" s="16" t="e">
        <f t="shared" si="1"/>
        <v>#NUM!</v>
      </c>
    </row>
    <row r="14" spans="1:8" x14ac:dyDescent="0.2">
      <c r="A14" s="16">
        <f t="shared" si="2"/>
        <v>2021</v>
      </c>
      <c r="B14" t="e">
        <f t="shared" si="3"/>
        <v>#DIV/0!</v>
      </c>
      <c r="C14" t="e">
        <f t="shared" si="0"/>
        <v>#NUM!</v>
      </c>
      <c r="F14" s="16">
        <f t="shared" si="4"/>
        <v>2021</v>
      </c>
      <c r="G14" s="16" t="e">
        <f t="shared" si="5"/>
        <v>#N/A</v>
      </c>
      <c r="H14" s="16" t="e">
        <f t="shared" si="1"/>
        <v>#NUM!</v>
      </c>
    </row>
    <row r="15" spans="1:8" x14ac:dyDescent="0.2">
      <c r="A15" s="16">
        <f t="shared" si="2"/>
        <v>2020</v>
      </c>
      <c r="B15" t="e">
        <f t="shared" si="3"/>
        <v>#DIV/0!</v>
      </c>
      <c r="C15" t="e">
        <f t="shared" si="0"/>
        <v>#NUM!</v>
      </c>
      <c r="F15" s="16">
        <f t="shared" si="4"/>
        <v>2020</v>
      </c>
      <c r="G15" s="16" t="e">
        <f t="shared" si="5"/>
        <v>#N/A</v>
      </c>
      <c r="H15" s="16" t="e">
        <f t="shared" si="1"/>
        <v>#NUM!</v>
      </c>
    </row>
    <row r="16" spans="1:8" x14ac:dyDescent="0.2">
      <c r="A16" s="16">
        <f t="shared" si="2"/>
        <v>2019</v>
      </c>
      <c r="B16" t="e">
        <f t="shared" si="3"/>
        <v>#DIV/0!</v>
      </c>
      <c r="C16" t="e">
        <f t="shared" si="0"/>
        <v>#NUM!</v>
      </c>
      <c r="F16" s="16">
        <f t="shared" si="4"/>
        <v>2019</v>
      </c>
      <c r="G16" s="16" t="e">
        <f t="shared" si="5"/>
        <v>#N/A</v>
      </c>
      <c r="H16" s="16" t="e">
        <f t="shared" si="1"/>
        <v>#NUM!</v>
      </c>
    </row>
    <row r="17" spans="1:8" x14ac:dyDescent="0.2">
      <c r="A17" s="16">
        <f t="shared" si="2"/>
        <v>2018</v>
      </c>
      <c r="B17" t="e">
        <f t="shared" si="3"/>
        <v>#DIV/0!</v>
      </c>
      <c r="C17" t="e">
        <f t="shared" si="0"/>
        <v>#NUM!</v>
      </c>
      <c r="F17" s="16">
        <f t="shared" si="4"/>
        <v>2018</v>
      </c>
      <c r="G17" s="16" t="e">
        <f t="shared" si="5"/>
        <v>#N/A</v>
      </c>
      <c r="H17" s="16" t="e">
        <f t="shared" si="1"/>
        <v>#NUM!</v>
      </c>
    </row>
    <row r="18" spans="1:8" x14ac:dyDescent="0.2">
      <c r="A18" s="16">
        <f t="shared" si="2"/>
        <v>2017</v>
      </c>
      <c r="B18" t="e">
        <f t="shared" si="3"/>
        <v>#DIV/0!</v>
      </c>
      <c r="C18" t="e">
        <f t="shared" si="0"/>
        <v>#NUM!</v>
      </c>
      <c r="F18" s="16">
        <f t="shared" si="4"/>
        <v>2017</v>
      </c>
      <c r="G18" s="16" t="e">
        <f t="shared" si="5"/>
        <v>#N/A</v>
      </c>
      <c r="H18" s="16" t="e">
        <f t="shared" si="1"/>
        <v>#NUM!</v>
      </c>
    </row>
    <row r="19" spans="1:8" x14ac:dyDescent="0.2">
      <c r="A19" s="16">
        <f t="shared" si="2"/>
        <v>2016</v>
      </c>
      <c r="B19" t="e">
        <f t="shared" si="3"/>
        <v>#DIV/0!</v>
      </c>
      <c r="C19" t="e">
        <f t="shared" si="0"/>
        <v>#NUM!</v>
      </c>
      <c r="F19" s="16">
        <f t="shared" si="4"/>
        <v>2016</v>
      </c>
      <c r="G19" s="16" t="e">
        <f t="shared" si="5"/>
        <v>#N/A</v>
      </c>
      <c r="H19" s="16" t="e">
        <f t="shared" si="1"/>
        <v>#NUM!</v>
      </c>
    </row>
    <row r="20" spans="1:8" x14ac:dyDescent="0.2">
      <c r="A20" s="16">
        <f t="shared" si="2"/>
        <v>2015</v>
      </c>
      <c r="B20" t="e">
        <f t="shared" si="3"/>
        <v>#DIV/0!</v>
      </c>
      <c r="C20" t="e">
        <f t="shared" si="0"/>
        <v>#NUM!</v>
      </c>
      <c r="F20" s="16">
        <f t="shared" si="4"/>
        <v>2015</v>
      </c>
      <c r="G20" s="16" t="e">
        <f t="shared" si="5"/>
        <v>#N/A</v>
      </c>
      <c r="H20" s="16" t="e">
        <f t="shared" si="1"/>
        <v>#NUM!</v>
      </c>
    </row>
    <row r="21" spans="1:8" x14ac:dyDescent="0.2">
      <c r="A21" s="16">
        <f t="shared" si="2"/>
        <v>2014</v>
      </c>
      <c r="B21" t="e">
        <f t="shared" si="3"/>
        <v>#DIV/0!</v>
      </c>
      <c r="C21" t="e">
        <f t="shared" si="0"/>
        <v>#NUM!</v>
      </c>
      <c r="F21" s="16">
        <f t="shared" si="4"/>
        <v>2014</v>
      </c>
      <c r="G21" s="16" t="e">
        <f t="shared" si="5"/>
        <v>#N/A</v>
      </c>
      <c r="H21" s="16" t="e">
        <f t="shared" si="1"/>
        <v>#NUM!</v>
      </c>
    </row>
    <row r="22" spans="1:8" x14ac:dyDescent="0.2">
      <c r="F22" s="16"/>
      <c r="G22" s="16"/>
      <c r="H22" s="16"/>
    </row>
    <row r="23" spans="1:8" x14ac:dyDescent="0.2">
      <c r="D23" s="2" t="s">
        <v>104</v>
      </c>
      <c r="F23" s="16"/>
      <c r="G23" s="16"/>
      <c r="H23" s="16"/>
    </row>
    <row r="24" spans="1:8" x14ac:dyDescent="0.2">
      <c r="D24" s="2" t="s">
        <v>183</v>
      </c>
      <c r="F24" s="16"/>
      <c r="G24" s="16"/>
      <c r="H24" s="16"/>
    </row>
    <row r="25" spans="1:8" x14ac:dyDescent="0.2">
      <c r="B25" s="2"/>
      <c r="F25" s="16"/>
      <c r="G25" s="18"/>
      <c r="H25" s="16"/>
    </row>
    <row r="26" spans="1:8" x14ac:dyDescent="0.2">
      <c r="A26" t="s">
        <v>37</v>
      </c>
      <c r="F26" s="16" t="s">
        <v>37</v>
      </c>
      <c r="G26" s="16"/>
      <c r="H26" s="16"/>
    </row>
    <row r="27" spans="1:8" x14ac:dyDescent="0.2">
      <c r="A27" s="2" t="s">
        <v>38</v>
      </c>
      <c r="F27" s="18" t="s">
        <v>38</v>
      </c>
      <c r="G27" s="16"/>
      <c r="H27" s="16"/>
    </row>
    <row r="28" spans="1:8" x14ac:dyDescent="0.2">
      <c r="A28" t="s">
        <v>88</v>
      </c>
      <c r="C28" t="e">
        <f>'Tree Biomass'!C308</f>
        <v>#NUM!</v>
      </c>
      <c r="F28" s="16" t="s">
        <v>88</v>
      </c>
      <c r="G28" s="16"/>
      <c r="H28" s="16" t="e">
        <f>'Tree Biomass'!C308</f>
        <v>#NUM!</v>
      </c>
    </row>
    <row r="29" spans="1:8" x14ac:dyDescent="0.2">
      <c r="F29" s="16"/>
      <c r="G29" s="16"/>
      <c r="H29" s="16"/>
    </row>
    <row r="30" spans="1:8" x14ac:dyDescent="0.2">
      <c r="F30" s="16"/>
      <c r="G30" s="16"/>
      <c r="H30" s="16"/>
    </row>
    <row r="31" spans="1:8" x14ac:dyDescent="0.2">
      <c r="F31" s="16"/>
      <c r="G31" s="16"/>
      <c r="H31" s="16"/>
    </row>
    <row r="32" spans="1:8" x14ac:dyDescent="0.2">
      <c r="A32" t="s">
        <v>85</v>
      </c>
      <c r="F32" s="16" t="s">
        <v>85</v>
      </c>
      <c r="G32" s="16"/>
      <c r="H32" s="16"/>
    </row>
    <row r="33" spans="1:8" x14ac:dyDescent="0.2">
      <c r="A33" t="s">
        <v>148</v>
      </c>
      <c r="F33" s="16" t="s">
        <v>148</v>
      </c>
      <c r="G33" s="16"/>
      <c r="H33" s="16"/>
    </row>
    <row r="34" spans="1:8" x14ac:dyDescent="0.2">
      <c r="A34" t="s">
        <v>87</v>
      </c>
      <c r="C34" t="e">
        <f>'Detrital Pool'!C451</f>
        <v>#DIV/0!</v>
      </c>
      <c r="F34" s="16" t="s">
        <v>87</v>
      </c>
      <c r="G34" s="16"/>
      <c r="H34" s="16" t="e">
        <f>'Detrital Pool'!J451</f>
        <v>#N/A</v>
      </c>
    </row>
    <row r="35" spans="1:8" x14ac:dyDescent="0.2">
      <c r="F35" s="16"/>
      <c r="G35" s="16"/>
      <c r="H35" s="16"/>
    </row>
    <row r="36" spans="1:8" x14ac:dyDescent="0.2">
      <c r="F36" s="16"/>
      <c r="G36" s="16"/>
      <c r="H36" s="16"/>
    </row>
    <row r="37" spans="1:8" x14ac:dyDescent="0.2">
      <c r="F37" s="16"/>
      <c r="G37" s="16"/>
      <c r="H37" s="16"/>
    </row>
    <row r="38" spans="1:8" x14ac:dyDescent="0.2">
      <c r="A38" s="2" t="s">
        <v>189</v>
      </c>
      <c r="F38" s="17" t="s">
        <v>174</v>
      </c>
      <c r="G38" s="16"/>
      <c r="H38" s="16"/>
    </row>
    <row r="39" spans="1:8" x14ac:dyDescent="0.2">
      <c r="A39" s="2" t="s">
        <v>190</v>
      </c>
      <c r="F39" s="16"/>
      <c r="G39" s="16"/>
      <c r="H39" s="16"/>
    </row>
    <row r="40" spans="1:8" x14ac:dyDescent="0.2">
      <c r="A40" s="2" t="s">
        <v>89</v>
      </c>
      <c r="F40" s="18" t="s">
        <v>89</v>
      </c>
      <c r="G40" s="16"/>
      <c r="H40" s="16"/>
    </row>
    <row r="41" spans="1:8" x14ac:dyDescent="0.2">
      <c r="A41" s="2" t="s">
        <v>90</v>
      </c>
      <c r="F41" s="18" t="s">
        <v>90</v>
      </c>
      <c r="G41" s="16"/>
      <c r="H41" s="16"/>
    </row>
    <row r="42" spans="1:8" x14ac:dyDescent="0.2">
      <c r="A42" t="e">
        <f>C28-C34</f>
        <v>#NUM!</v>
      </c>
      <c r="B42" t="s">
        <v>91</v>
      </c>
      <c r="F42" s="16" t="e">
        <f>H28-H34</f>
        <v>#NUM!</v>
      </c>
      <c r="G42" s="16" t="s">
        <v>91</v>
      </c>
      <c r="H42" s="16"/>
    </row>
  </sheetData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small tree worksheet</vt:lpstr>
      <vt:lpstr>Tree Biomass</vt:lpstr>
      <vt:lpstr>Detrital Pool</vt:lpstr>
      <vt:lpstr>Live +Dead</vt:lpstr>
    </vt:vector>
  </TitlesOfParts>
  <Company>WWU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Wallin</dc:creator>
  <cp:lastModifiedBy>David Wallin</cp:lastModifiedBy>
  <cp:lastPrinted>1999-05-24T15:50:26Z</cp:lastPrinted>
  <dcterms:created xsi:type="dcterms:W3CDTF">1997-06-02T19:13:12Z</dcterms:created>
  <dcterms:modified xsi:type="dcterms:W3CDTF">2024-05-22T15:42:11Z</dcterms:modified>
</cp:coreProperties>
</file>